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15" windowWidth="14805" windowHeight="7815" firstSheet="1" activeTab="4"/>
  </bookViews>
  <sheets>
    <sheet name="national forest" sheetId="1" r:id="rId1"/>
    <sheet name="bannayajantu" sheetId="2" r:id="rId2"/>
    <sheet name="ratrapati churiya" sheetId="3" r:id="rId3"/>
    <sheet name="community old formet" sheetId="4" r:id="rId4"/>
    <sheet name="briksha sudhar" sheetId="5" r:id="rId5"/>
  </sheets>
  <definedNames/>
  <calcPr fullCalcOnLoad="1"/>
</workbook>
</file>

<file path=xl/sharedStrings.xml><?xml version="1.0" encoding="utf-8"?>
<sst xmlns="http://schemas.openxmlformats.org/spreadsheetml/2006/main" count="651" uniqueCount="379">
  <si>
    <t>g]kfn ;/sf/</t>
  </si>
  <si>
    <t>afifL{s nIo</t>
  </si>
  <si>
    <t>s}</t>
  </si>
  <si>
    <t>Kfl/df0f</t>
  </si>
  <si>
    <t>Eff/</t>
  </si>
  <si>
    <t>ah]6</t>
  </si>
  <si>
    <t>k|ltzt</t>
  </si>
  <si>
    <t>/sd ?=</t>
  </si>
  <si>
    <t>!</t>
  </si>
  <si>
    <t>@</t>
  </si>
  <si>
    <t>#</t>
  </si>
  <si>
    <t>$</t>
  </si>
  <si>
    <t>%</t>
  </si>
  <si>
    <t>c_</t>
  </si>
  <si>
    <t>kF"hLut cGt{utsf sfo{s|dx?</t>
  </si>
  <si>
    <t>x]S6/</t>
  </si>
  <si>
    <t>xhf/</t>
  </si>
  <si>
    <t>l;=g+=</t>
  </si>
  <si>
    <t>OsfO{</t>
  </si>
  <si>
    <t>u</t>
  </si>
  <si>
    <t>k6s</t>
  </si>
  <si>
    <t>O{sfO{</t>
  </si>
  <si>
    <t>k'lhut vr{ cGt{ut sfo{s|dx?</t>
  </si>
  <si>
    <t>lhNnf</t>
  </si>
  <si>
    <t>kF"hLut vr{ cGt{utsf sfo{s|dx?</t>
  </si>
  <si>
    <t>kF"hLutsf] hDdf</t>
  </si>
  <si>
    <t xml:space="preserve">rfn' vr{ cGtu{tsf sfo{qmdx? </t>
  </si>
  <si>
    <t xml:space="preserve">cf_ </t>
  </si>
  <si>
    <t xml:space="preserve">rfn' vr{ sfo{qmdsf] hDdf </t>
  </si>
  <si>
    <t xml:space="preserve">sfof{no ;+rfng vr{ </t>
  </si>
  <si>
    <t>Eff/Lt k|ult</t>
  </si>
  <si>
    <t>sfof{no k|d'v</t>
  </si>
  <si>
    <t xml:space="preserve">Eff/Lt k|utL </t>
  </si>
  <si>
    <t>hgf</t>
  </si>
  <si>
    <t>jg tyf e" ;+/If)f dGqfno</t>
  </si>
  <si>
    <t>lhNnf jg sfof{nos, sGrgk"/</t>
  </si>
  <si>
    <t>qm=;+=</t>
  </si>
  <si>
    <t>sfo{s|d÷lqmofsnfk</t>
  </si>
  <si>
    <t>;d"x</t>
  </si>
  <si>
    <t>;fd'bflos jg pkef]Qf ;d"xsf] cg'udg / lg/LIf0f</t>
  </si>
  <si>
    <t>k"lhut vr{ cGtu{tsf sfo{qmdsf] hDdf</t>
  </si>
  <si>
    <t>rfn' lzif{s cGtu{tsf sfo[qmdx?</t>
  </si>
  <si>
    <t xml:space="preserve">kF"hLut vr{ cGt{utsf sfo{s|dx? -@(^!!_ </t>
  </si>
  <si>
    <t xml:space="preserve">k'FhLut vr{ -sfo{qmd_ hDdf -@(^!!_ </t>
  </si>
  <si>
    <t>s_</t>
  </si>
  <si>
    <t>rfn' vr{ cGtu{tsf sfo{qmdx?</t>
  </si>
  <si>
    <t>1=2</t>
  </si>
  <si>
    <t>1=3</t>
  </si>
  <si>
    <t>cf_</t>
  </si>
  <si>
    <t>.....................</t>
  </si>
  <si>
    <t>.................</t>
  </si>
  <si>
    <t>.......................</t>
  </si>
  <si>
    <t>ljsf; kmf+6</t>
  </si>
  <si>
    <t>n]vf kmf+6</t>
  </si>
  <si>
    <t>k'hLut vr{ tkm{sf] hDdf</t>
  </si>
  <si>
    <t>1=1</t>
  </si>
  <si>
    <t>sfof{no ;+rfng vr{ tkm{sf] hDdf</t>
  </si>
  <si>
    <t>s'n hDdf vr{ -s,v / u_</t>
  </si>
  <si>
    <t>Eff/Lt k|utL</t>
  </si>
  <si>
    <r>
      <t>h}ljs jftfj/l0fo Pj+ e" :vngsf lx;fjn] clt ;+Dj]bglzn /x]sf jg If]q -</t>
    </r>
    <r>
      <rPr>
        <sz val="11"/>
        <color indexed="8"/>
        <rFont val="Times New Roman"/>
        <family val="1"/>
      </rPr>
      <t>Hot Spot)</t>
    </r>
    <r>
      <rPr>
        <sz val="11"/>
        <color indexed="8"/>
        <rFont val="Preeti"/>
        <family val="0"/>
      </rPr>
      <t xml:space="preserve"> sf] tf/jf/ ;lxt k'g?Tkfbg ;+/If0f </t>
    </r>
  </si>
  <si>
    <t xml:space="preserve">xl/ofnL k|j4{g </t>
  </si>
  <si>
    <t>2=1</t>
  </si>
  <si>
    <t>2=1=1</t>
  </si>
  <si>
    <t xml:space="preserve">g;{/L dd{t ;'l4lw/0f / Joj:yfkg </t>
  </si>
  <si>
    <t xml:space="preserve">uf]6f </t>
  </si>
  <si>
    <t>2=1=2</t>
  </si>
  <si>
    <t>2=1=3</t>
  </si>
  <si>
    <t xml:space="preserve">cld;|f] g]lko/ lj?jf pTkfbg, vl/b tyf ljt/0f </t>
  </si>
  <si>
    <t>2=1=4</t>
  </si>
  <si>
    <t>2=2</t>
  </si>
  <si>
    <t>2=2=1</t>
  </si>
  <si>
    <t>2=2=2</t>
  </si>
  <si>
    <t xml:space="preserve">r'/] If]qdf cfunfuL rl/r/g, jg clts|d0f 9'+uf, lu§L ;+sng cfbL sfo{ lgoGq0f </t>
  </si>
  <si>
    <t xml:space="preserve">jg clts|d0f tyf jg k}bfjf/sf] rf]/L lgsf;L lgoGq0f tyf joj:yfkg </t>
  </si>
  <si>
    <t>j6f</t>
  </si>
  <si>
    <t>ef}lts k|utL M</t>
  </si>
  <si>
    <t xml:space="preserve">cfly{s k|utL </t>
  </si>
  <si>
    <t>3= sfo{qmd÷cfof]hgfsf] gfd M jGohGt' ;+/If)fsf] nflu If]qLo ;xof]u k|j${g cfof]hgf            7= nIosf] t"ngfdf vr{ k|ltzt  M</t>
  </si>
  <si>
    <t>cfly{s k|utL M</t>
  </si>
  <si>
    <t xml:space="preserve">gu/kfnLsfdf a[Iff/f]k0f ;lxt pBfg lgdf{0f Pj+ Joj:yfkg / cg'udg d'Nofs+g, clen]vLs/0f tyf k|ltj]bg ;lxt </t>
  </si>
  <si>
    <t>k'lhut sfo{qmdsf] hDdf</t>
  </si>
  <si>
    <t>jg bzs sfo{qmd</t>
  </si>
  <si>
    <t xml:space="preserve">rfn'vr{ cGtu{tsf sfo{qmdsf] hDdf </t>
  </si>
  <si>
    <t>;j} sfo{qmdsf] s'n hDdf</t>
  </si>
  <si>
    <t>cfly{s k|ult =</t>
  </si>
  <si>
    <t>8=2=2=13</t>
  </si>
  <si>
    <t>;d'bflodf cfwf/Lt ;+/If0fd'vL jg Joj:yfkg tyf h}ljs ljljwtf ;+/If0f-cGo_</t>
  </si>
  <si>
    <t>;+/lIft jg sfo{qmd ;+rfng ;DjGwL vr{-cGo_</t>
  </si>
  <si>
    <t>;+/lIft jg Joj:yfkg sfo{of]hgf tof/L tyf gljs/0f-cGo_</t>
  </si>
  <si>
    <t>8=6=42=80</t>
  </si>
  <si>
    <t>;++/lIft jg k|j4{g sfo{qmd -cGo_</t>
  </si>
  <si>
    <t>8=6=42=82</t>
  </si>
  <si>
    <t>8=6=42=83</t>
  </si>
  <si>
    <t>8=6=42=84</t>
  </si>
  <si>
    <t>8=6=42=85</t>
  </si>
  <si>
    <t>8=6=42=90</t>
  </si>
  <si>
    <t>8=6=42=91</t>
  </si>
  <si>
    <t>8=6=42=103</t>
  </si>
  <si>
    <t>8=6=42=106</t>
  </si>
  <si>
    <t>8=6=42=107</t>
  </si>
  <si>
    <t>8=6=42=108</t>
  </si>
  <si>
    <t>8=6=42=110</t>
  </si>
  <si>
    <t>8=6=42=111</t>
  </si>
  <si>
    <t>8=6=42=112</t>
  </si>
  <si>
    <t>8=6=42=113</t>
  </si>
  <si>
    <t>9nfk8f sf7bfp/f ;+sng tyf Joj:yfkg-xhf/_-cGo_</t>
  </si>
  <si>
    <t>l;d;f/ If]qsf] ;+/If0f tyf Joj:yfkg-cGo_</t>
  </si>
  <si>
    <t>l;d;f/ If]qsf] sfo{qmd sfofgjog ;xhLs/0f-cGo_</t>
  </si>
  <si>
    <r>
      <t>lhNnf jg If]q ;dGjo ;ldlt -</t>
    </r>
    <r>
      <rPr>
        <sz val="10"/>
        <color indexed="8"/>
        <rFont val="Times New Roman"/>
        <family val="1"/>
      </rPr>
      <t>DFSCC</t>
    </r>
    <r>
      <rPr>
        <sz val="13"/>
        <color indexed="8"/>
        <rFont val="Preeti"/>
        <family val="0"/>
      </rPr>
      <t>_ :yfkgf÷;+:yfut ug]{-cGo_</t>
    </r>
  </si>
  <si>
    <t xml:space="preserve">clts|d0f tyf rf]/L lgsf;L lgoGq0fsf nflu u:tL kl/rfng-cGo_ </t>
  </si>
  <si>
    <t>jg ck/fwsf] ;"rgf ;+sng -cGo_</t>
  </si>
  <si>
    <t>;xeflutfd"ns cltqmd0f,rf]/L s6fg tyf rf]/L lzsf/L lgoGq0f-cGo_</t>
  </si>
  <si>
    <t>jg 89]nf] lgoGq0f tyf Joj:yfkg of]hgf sfof{Gjog-cGo_</t>
  </si>
  <si>
    <t>lhNnfsf] cltqmldt If]qsf] tYof+s cWofjlws ug]{-cGo_</t>
  </si>
  <si>
    <t>dfgj jGohGt'  åGb Joj:yfkg ;xof]u tyf jGohGt' p2f/ -cGo_</t>
  </si>
  <si>
    <t>jg cltS|md0f x6fO{ Joj:yfkg-cGo_</t>
  </si>
  <si>
    <t>2=1=1=1</t>
  </si>
  <si>
    <t>2=2=1=1</t>
  </si>
  <si>
    <t>6]lnkmf]g dxz"n</t>
  </si>
  <si>
    <t>2=4=1=7</t>
  </si>
  <si>
    <t>2=5=1=7</t>
  </si>
  <si>
    <t>2=7=1=2</t>
  </si>
  <si>
    <t>2=19=1=5</t>
  </si>
  <si>
    <t>2=19=1=6</t>
  </si>
  <si>
    <t>2=20=1=2</t>
  </si>
  <si>
    <t>cltly ;Tsf/-ljljw vr{ ;'/Iff ;DaGwL</t>
  </si>
  <si>
    <t>v_</t>
  </si>
  <si>
    <t>rfn' vr{ sfo{qmdsf] hDdf</t>
  </si>
  <si>
    <r>
      <t>s'n hDdf -s / v</t>
    </r>
    <r>
      <rPr>
        <b/>
        <sz val="13"/>
        <color indexed="8"/>
        <rFont val="Arial"/>
        <family val="2"/>
      </rPr>
      <t xml:space="preserve"> </t>
    </r>
    <r>
      <rPr>
        <b/>
        <sz val="13"/>
        <color indexed="8"/>
        <rFont val="Preeti"/>
        <family val="0"/>
      </rPr>
      <t>_ vr{</t>
    </r>
  </si>
  <si>
    <t>vr{ lzif{s</t>
  </si>
  <si>
    <t>@(^!!</t>
  </si>
  <si>
    <t>So"=lkm6</t>
  </si>
  <si>
    <t>;+Vof</t>
  </si>
  <si>
    <t>o'lg6</t>
  </si>
  <si>
    <t>dlxgf</t>
  </si>
  <si>
    <t>k^s</t>
  </si>
  <si>
    <t>sfof{no k|of]hgsf] ljleGg ;jf/L ;fwgsf] k|sf/ / OGwg</t>
  </si>
  <si>
    <t xml:space="preserve">1= cf=j= 2072÷073                                                 5= o; cjlwsf] jh]^ -?= xhf/df_ M </t>
  </si>
  <si>
    <t>jGohGt' ck/fw lgoGq0f ;DaGwL o'jfx?sf] ;~hfn lgdf{0f tyf kl/rfng</t>
  </si>
  <si>
    <t>;'/Iff lgsfox? ljr ;dGjo j}7s -lhNnf :t/_-uf]i7L tyf sfo{zfnf_</t>
  </si>
  <si>
    <t>;'/Iff lgsfox? ljr ;dGjo j}7s -;]S6/ :t/_-uf]i7L tyf sfo{zfnf_</t>
  </si>
  <si>
    <t>:yfgLo Pkm=Pd=÷cGo k|rf/ k|zf/af6 jGohGt' ;DjlGw ;r]tgf sfo{qmd-k|rf/k|;f/ tyf  ;fdfu|L pTkfng tyf k|sfzg / ljt/0f_</t>
  </si>
  <si>
    <t>jGohGt' ;+/If0f ;DjGwL :s'n lzIff sfo{qmd-k|rf/k|;f/ tyf  ;fdfu|L pTkfng tyf k|sfzg / ljt/0f_</t>
  </si>
  <si>
    <t>rf]/L lzsf/L lgoGq0fdf lgoldt u:tL-cGo_</t>
  </si>
  <si>
    <t>jg hGo ck/fw,;"rgf, bzL, k|df0f ;+sng cg';+wfg tyf d'2f bfo/L -cGo_</t>
  </si>
  <si>
    <t>;'/fsL kl/rfng, hfgsf/L vl/b tyf Joj:yfkg-cGo_</t>
  </si>
  <si>
    <t>jGohGt'' ;+/If0f k|f]T;fxg k'/:sf/-cGo_</t>
  </si>
  <si>
    <t>8=6=42=30</t>
  </si>
  <si>
    <t>2=15=2=27</t>
  </si>
  <si>
    <t>2=15=2=28</t>
  </si>
  <si>
    <t>2=15=3=43</t>
  </si>
  <si>
    <t>2=15=3=44</t>
  </si>
  <si>
    <t>2=15=40=45</t>
  </si>
  <si>
    <t>2=15=40=46</t>
  </si>
  <si>
    <t>2=15=40=47</t>
  </si>
  <si>
    <t>2=15=40=48</t>
  </si>
  <si>
    <t xml:space="preserve">ah]6 lzif{s </t>
  </si>
  <si>
    <t>sfo{qmdsf] hDdf -s / v_</t>
  </si>
  <si>
    <t xml:space="preserve">g;{/L Joj:yfkg tyf lj?jf pTkfbg </t>
  </si>
  <si>
    <t>ljleGg sf7, 8fn]3f;, bfp/f, u}/sfi6 jg k}bfjf/ ?v k|hftLsf - jf+;, cld|;f], g]lko/ jfx]s_ lj?jf pTkfbg, vl/b tyf ljt/0f_</t>
  </si>
  <si>
    <t>jf+;sf] sndL lj?jf pTkfbg jf vl/b  tyf ;b'kof]u-/f]k0f ;lxt_</t>
  </si>
  <si>
    <t xml:space="preserve">a[Iff/f]k0f, uf]8d]n, k'gM/f]k0f ;+/If0f -x]/fn'_ / Joj:yfkg </t>
  </si>
  <si>
    <t xml:space="preserve">gbL k|0ffnLsf]] vfnL, ;fj{hlgs, ktL{ hUuf Pj+ clts|d0f x6fO{ vfnL u/]s]f If]qdf tf/jf/ / a[Iff/f]k0f u/L jg k'g:yfkgf tyf ;+/If0f </t>
  </si>
  <si>
    <t>ut cf=j= df ePs]f j[Iff/f]k0fsf] uf]8d]n k'gM/f]k0f ;+/If0f-x]/fn'_ / Joj:yfkg</t>
  </si>
  <si>
    <t>glb psf; ;fj{hlgs hUufdf ?v k|hftL, jf+;, lgufnf],cld|;f], 8fn]3f+; tyf cGo cfo cfh{gsf lj?jf /f]k0f tyf ;+/If0f -;d"x dfkm{t cg'bfg ;lxt_</t>
  </si>
  <si>
    <t xml:space="preserve">ljut rf/ cf=j=x?df ljt/0f ul/Psf] j[Iff/f]k0fsf] cj:yfsf] cg'udg u/L k|ltj]bg tof/ ug]{ </t>
  </si>
  <si>
    <t xml:space="preserve">lh=lk=P;= vl/b </t>
  </si>
  <si>
    <t>1=1=1</t>
  </si>
  <si>
    <t>1=1=2</t>
  </si>
  <si>
    <t>1=1=3</t>
  </si>
  <si>
    <t>1=1=4</t>
  </si>
  <si>
    <t>1=2=1</t>
  </si>
  <si>
    <t>1=2=2</t>
  </si>
  <si>
    <t>1=2=3</t>
  </si>
  <si>
    <t>1=2=4</t>
  </si>
  <si>
    <t>1=2=5</t>
  </si>
  <si>
    <t xml:space="preserve">lgoldt u:tL tyf cg'udg </t>
  </si>
  <si>
    <t>;'/Iff lgsfox?;+u cGt/lqmof uf]i7L tyf cg'udg</t>
  </si>
  <si>
    <t>jg cltqmd0f tyf lgoGq0f</t>
  </si>
  <si>
    <t>9'+uf, lu§L jfn'jf ;+sng Joj:yfkg, lgoGq0f tyf cg'udg-;ldlt dfkm{t_</t>
  </si>
  <si>
    <t xml:space="preserve">r''/] IF]qdf cfunfuL, lgoGq0f tyf Joj:yfkg </t>
  </si>
  <si>
    <t xml:space="preserve">jg 89]nf] lgoGq0f ;~hfn lgdf{0f tyf kl/rfng </t>
  </si>
  <si>
    <t>jg 89]nf] lgoGq0f;fdfu|L vl/b tyf ;~hfnnfO{ ljt/0f</t>
  </si>
  <si>
    <t>2=3</t>
  </si>
  <si>
    <t>r'/] If]qdf rl/r/g lgoGq0f tyf Joj:yfkg-;d"x ;~hfnnfO{ rl/r/g lgoGq0fsf nflu cg'bfg_</t>
  </si>
  <si>
    <t xml:space="preserve">jgmf pkef]Qmf ;d"xnfO{ ;+/If0fd'vL jg sfo[of]hgf k'g/fjnf]sg / kl/dfh{hg ug{ cg'bfg </t>
  </si>
  <si>
    <t>3=1</t>
  </si>
  <si>
    <t>r'/] If]qsf ;fd'bflos jgx?nfO{ ;+/If0fd'vL agfpg ;fd'bflos jg ;d"xx?bfO{ cg'bfg- sfo{ of]hgf kl/dfh{hg_</t>
  </si>
  <si>
    <t>3=2</t>
  </si>
  <si>
    <t>;fd'bflos jgsf] ;+/If0fd'vL jg sfo{ of]hgf k'g/fjnf]sg÷kl/dfh{g</t>
  </si>
  <si>
    <t xml:space="preserve">;+:yfut ljsf; </t>
  </si>
  <si>
    <t>4=1</t>
  </si>
  <si>
    <t>sd{rf/lx?sf] Ifdtf clej[l4 tflnd- lh=lk=P;= / lh=cfO{=P;=_ - ;a} sfof{Gjog lgsfosf] nflu ;+o'Qm_</t>
  </si>
  <si>
    <t>4=2</t>
  </si>
  <si>
    <t xml:space="preserve">cGt/ lhNnf cWoog e|d0f- bgL k|0ffnlsf] pkef]Qmfx?sf] nflu_ @% hgf % lbg </t>
  </si>
  <si>
    <t>of]hgf th{'df, ;dGjo / cg'udg tyf d"Nof+sg</t>
  </si>
  <si>
    <t>of]]hgf th'{{df</t>
  </si>
  <si>
    <t>5=1</t>
  </si>
  <si>
    <t>5=1=1</t>
  </si>
  <si>
    <t xml:space="preserve">of]hgf th{'dfsf] nflu ;a} sfof{Gjog lgsfosf] ;+o'Qm :ynut lg/LIf0f, ;~hfn;+u a}7s / of]hgf tof/L </t>
  </si>
  <si>
    <t>5=1=2</t>
  </si>
  <si>
    <t>gbL k|0ffnLsf]] nflu ;a} sfof{Gjog lgsfosf] ;+o''Qm lhNNff :t/lo Plss[t ofhgf th'{df uf]i7L</t>
  </si>
  <si>
    <t>5=2</t>
  </si>
  <si>
    <t xml:space="preserve">;dGjo a}7s </t>
  </si>
  <si>
    <t>5=2=1</t>
  </si>
  <si>
    <t>sfof{Gjog lgsfox?sf] lhNnf :t/Lo ;dGjo a}7s-rf}dfl;s ?kdf_</t>
  </si>
  <si>
    <t>5=2=2</t>
  </si>
  <si>
    <t>lhNnf ;dGjo ;ldlt ;+rfng vr{ - a}7s # k6s / clkm; ;+rfng vr{_</t>
  </si>
  <si>
    <t>5=3</t>
  </si>
  <si>
    <t xml:space="preserve">, cg'udg / d'Nofs+g tyf k|ltj]bg tof/L </t>
  </si>
  <si>
    <t>lhNnf jg If]q ;dGjo ;ldltaf6 ;+rflnt sfo[qmdx?sf] ;+o'Qm cg'udg</t>
  </si>
  <si>
    <t>5=3=1</t>
  </si>
  <si>
    <t>5=3=2</t>
  </si>
  <si>
    <t>;fj{hlgs ;'gjfO{ -;a} sfof{Gjog O{sfO{sf] ;+o'Qm</t>
  </si>
  <si>
    <t>5=3=3</t>
  </si>
  <si>
    <t>r'/] ;+/If0f lbj; sfo{qmd</t>
  </si>
  <si>
    <t>6=1</t>
  </si>
  <si>
    <t>6=2</t>
  </si>
  <si>
    <t xml:space="preserve">pTs[i7 jg pkef]Qmf ;d"x 5gf}6 tyf k'/:sf/ </t>
  </si>
  <si>
    <t>6=3</t>
  </si>
  <si>
    <t xml:space="preserve">r'/] ;+/IF0f lbj; ;df/f]x cfof]hgf </t>
  </si>
  <si>
    <t xml:space="preserve">6=4 </t>
  </si>
  <si>
    <t xml:space="preserve">j[xt\\ j[Iff/f]k0f k|rf/k|;f/ </t>
  </si>
  <si>
    <t>sfo{s|d cg'udg vr{</t>
  </si>
  <si>
    <t>u_</t>
  </si>
  <si>
    <t>;+rfng tyf dd{t ;Def/</t>
  </si>
  <si>
    <t xml:space="preserve">rfn' vr{ cGtu{tsf hDdf </t>
  </si>
  <si>
    <t>k"hLut tyf rfn' vr{sf] hDdf -s / v_</t>
  </si>
  <si>
    <t>k|ltj]bg</t>
  </si>
  <si>
    <t>gbL k|0ffnL</t>
  </si>
  <si>
    <t>ljleGGf k|ltof]lutf ;+rfng tyf k'/:sf/</t>
  </si>
  <si>
    <t xml:space="preserve">1= cf=j= 2072÷073                                                                   5= o; cjlwsf] jh]^ -?= xhf/df_ M </t>
  </si>
  <si>
    <t xml:space="preserve">;fd'bflos jg ljsf; sfo{qmd-xl/t /f]huf/L ;d]t_ </t>
  </si>
  <si>
    <t>pks/0f-lh=lk=P;=,sDko'6/,Kfm\ofS;,lk|G6/,;f]n/ cflb_ vl/b -sfof{no ;++rfng;+u ;DaGwL oGq, pks/0f tyf d]lzg cf}hf/_</t>
  </si>
  <si>
    <t>;fd'bflos jg pkef]Qmf ;d"x u7g,btf{,sfo{of]hgf tof/L tyf jg x:tfGt/0f k|lqmofdf ;xlhs/0f - n}}lus ;dtf / lbuf] jg Joj:yfkg nlIft ;d]t_ cGo</t>
  </si>
  <si>
    <t>;fd'bflos jg pkef]Qmf ;d"xsf] sfo{of]hgf gljs/0fdf ;xof]u- u/La,dlxnf / blnt nlIft hnjfo' kl/jt{g cg's'ng of]hgf_- cGo_</t>
  </si>
  <si>
    <t>j}1flgs jg Joj:yfkgsf] cjwf/0ff ;lxt;fd'bflos jgsf] jg sfo{of]hgf  k'g/fjnf]sg</t>
  </si>
  <si>
    <t>;fd'bflos jg ljsf; sfo{qmd -xl/t /f]huf/L ;d]t_</t>
  </si>
  <si>
    <t>wf/fsf] dx;'n</t>
  </si>
  <si>
    <t>ljh'nL dx;'n</t>
  </si>
  <si>
    <t>6nLkmf]g dx;'n</t>
  </si>
  <si>
    <t>O{G6/g]6 dx;'n -Od]n, OG6/g]6, j]j;fO6_</t>
  </si>
  <si>
    <t>x'nfs l6s6 -xnfs÷s'l/o/_</t>
  </si>
  <si>
    <t>l8h]n -sfof{nosf] O{Gwg_</t>
  </si>
  <si>
    <t>df]6/ ;fO{snsf nflu k]6«f]n -sfof{nosf nflu O{Gwg_</t>
  </si>
  <si>
    <t>Uof; -sfof{nosf] O{Gwg_</t>
  </si>
  <si>
    <t>df]6/ ;fO{snsf dd{t -;jf/L ;fwg dd{t_</t>
  </si>
  <si>
    <t>uf8L dd{t -;jf/L ;fwg dd{t_</t>
  </si>
  <si>
    <t>sfof{no ;fdfg -sfof{no d;nGb ;fdfg vr{_</t>
  </si>
  <si>
    <t>n]6/Kof8, /]s8{ kmfO{n, vfd, cGo kmf/fd 5kfO{ vr{ -5kfO{ vr{_</t>
  </si>
  <si>
    <t>kqklqsf, dfl;s tyf b}lgs -kqklqsf tyf k'l:tsf_</t>
  </si>
  <si>
    <t>O{nfsf :tl/o of]hgf th"[df uf]i7L -pBdlzntf, /f]huf/L d"ns÷zzlQms/0f÷l;kljsfz tyf Idtf clej[l2 tflnd_</t>
  </si>
  <si>
    <t>aflif{s of]hgf th"[df uf]i7L -pBdlzntf, /f]huf/L d"ns÷zzlQms/0f÷l;kljsfz tyf Idtf clej[l2 tflnd_</t>
  </si>
  <si>
    <t>lhNnf :tl/o k|ult ;ldIff a}7s -pBdlzntf, /f]huf/L d"ns÷zzlQms/0f÷l;kljsfz tyf Idtf clej[l2 tflnd_</t>
  </si>
  <si>
    <t>lhNnfaf6 ;~rfng ePsf ;Dk"0f{ sfo{qmdx?sf] aflif{s k|ult k'l:tsf k|sfzg -k|rf/ k|;f/ tyf ;fdfu|L pTkfbg tyf k|sfzg / ljt/0f_</t>
  </si>
  <si>
    <t>jg jftfj/0f, jGohGt' Pj+ h}ljs ljljwtf ;DaGwL ljleGg lbjz, dxf]T;j tyf ;df/f]x -k|rf/ k|;f/ tyf ;fdfu|L pTkfbg tyf k|sfzg / ljt/0f_</t>
  </si>
  <si>
    <t>pTs[i6 ;fd'bflos jg pkef]Qmf ;d"x k'/isf/ -cGo_</t>
  </si>
  <si>
    <t>lb\jlto tx -cg'udg, d"Nof+sg tyf sfof{qmd sfof{Gjog e|d0f vr{_</t>
  </si>
  <si>
    <t>t[lto tx -cg'udg, d"Nof+sg tyf sfof{qmd sfof{Gjog e|d0f vr{_</t>
  </si>
  <si>
    <t>cfGtl/s e|d0f vr{ -e|d0f vr{_</t>
  </si>
  <si>
    <t>lrofkfg -cltly ;Tsf/ tyf hnkfg, ef]h vr{_</t>
  </si>
  <si>
    <t>hnkfg -cltly ;Tsf/ tyf hnkfg, ef]h vr{_</t>
  </si>
  <si>
    <t>ef]h -cltly ;Tsf/ tyf hnkfg, ef]h vr{_</t>
  </si>
  <si>
    <t>rfn' vr{sf] hDdf</t>
  </si>
  <si>
    <t>ah]6 lzif{s</t>
  </si>
  <si>
    <t>k|sf/</t>
  </si>
  <si>
    <t>o"lg6</t>
  </si>
  <si>
    <t>ln6/</t>
  </si>
  <si>
    <t xml:space="preserve">g;{/L dd{t </t>
  </si>
  <si>
    <t xml:space="preserve">lj?jf pTkfbg -ljleGg k|sf/sf ?v, sfi7 tyf ax'pkof]uL k|hflt_ -xhf/_ </t>
  </si>
  <si>
    <t>a[Iff/f]k0f -lh=j=sf= af6_</t>
  </si>
  <si>
    <t>j]j;fO6 xf]l:6+ tyf uO{G6/g]6, O{d]n ;~rfng ug]{ -Od]n, OG6/g]6, j]j;fO6_</t>
  </si>
  <si>
    <t>sf/, lhk, Eofg dd{t -;jf/L ;fwg dd{t_</t>
  </si>
  <si>
    <t>sDkO"6/÷lk|G6/ dd{t -d]l;g/L pks/0f dd{t_</t>
  </si>
  <si>
    <t>kmf]6f]skL k]k/, /lhi6/, 86k]g, l;;fsnd, O{/]h/, ;fk{g/, :s]n, :6fKn/, Un', cfbL -sfof{no d;nGb ;fdfg vr{_</t>
  </si>
  <si>
    <t>lghL jg ;+hfn lgdf{0f, ;+:yfut ;'l4l9s/0f tyf Ifdtf clea[l4 ;xof]u -pBdl;ntf /f]huf/L d"ns, zzQmLs/0f, l;k ljsfz Ifdtf clejl[2 tflnd_</t>
  </si>
  <si>
    <t>lghL jg cled'vLs/0f tyf k|j4{g ;DjGwL cGt/s[of uf]i7L -uf]i7L tyf sfo{ zfnf_</t>
  </si>
  <si>
    <t xml:space="preserve">lghL jg wlgnfO{ k|f]T;fxg k'/isf/ -cGo_ </t>
  </si>
  <si>
    <t>lglh jg btf{ tyf ;xhLs/0f -cGo_</t>
  </si>
  <si>
    <t>lb\jlto tx -cfGtl/s e|d0f{_</t>
  </si>
  <si>
    <t>t[lto tx -cfGtl/s e|d0f{_</t>
  </si>
  <si>
    <t>jg bzs sfo{qmd -j[Iff/f]k0f_</t>
  </si>
  <si>
    <t>pBd ljsfz cg'bfg ;xof]u</t>
  </si>
  <si>
    <t xml:space="preserve">rfn' cr{ cGtu{tsf sfoqmdx? </t>
  </si>
  <si>
    <t>v</t>
  </si>
  <si>
    <t>s'n hDdf vr{ -s_, / -v_</t>
  </si>
  <si>
    <t>8.5.1.23</t>
  </si>
  <si>
    <t>8.6.42.19</t>
  </si>
  <si>
    <t>8.6.42.47</t>
  </si>
  <si>
    <t>8.6.42.48</t>
  </si>
  <si>
    <t>8.6.42.54</t>
  </si>
  <si>
    <t>2=1=2=1</t>
  </si>
  <si>
    <t>2=2=2=2</t>
  </si>
  <si>
    <t>2=2=4=4</t>
  </si>
  <si>
    <t>2=4=1=9</t>
  </si>
  <si>
    <t>2=4=1=20</t>
  </si>
  <si>
    <t>2=4=1=25</t>
  </si>
  <si>
    <t>2=5=1=3</t>
  </si>
  <si>
    <t>2=5=1=15</t>
  </si>
  <si>
    <t>2=5=1=16</t>
  </si>
  <si>
    <t>2=7=2=1</t>
  </si>
  <si>
    <t>2=7=3=1</t>
  </si>
  <si>
    <t>2=15=1=55</t>
  </si>
  <si>
    <t>2=15=1=56</t>
  </si>
  <si>
    <t>2=15=1=57</t>
  </si>
  <si>
    <t>2=15=3=47</t>
  </si>
  <si>
    <t>2=15=3=50</t>
  </si>
  <si>
    <t>2=15=40=55</t>
  </si>
  <si>
    <t>2=19=2=1</t>
  </si>
  <si>
    <t>2=20=2=3</t>
  </si>
  <si>
    <t>2=20=2=4</t>
  </si>
  <si>
    <t>2=20=2=5</t>
  </si>
  <si>
    <t xml:space="preserve">3= sfo{qmd÷cfof]hgfsf] gfd M ;fd'bflos tyf sa"lnotL jg ljsf; sfo{qmd-lhNnf jg sfof{{{no__                       7= nIosf] t"ngfdf vr{ k|ltzt M </t>
  </si>
  <si>
    <t>8.6.22.6</t>
  </si>
  <si>
    <t>8.6.22.17</t>
  </si>
  <si>
    <t>8.6.23.16</t>
  </si>
  <si>
    <t>2.1.1.1</t>
  </si>
  <si>
    <t>2.1.2.1</t>
  </si>
  <si>
    <t>2.2.1.1</t>
  </si>
  <si>
    <t>2.2.2.1</t>
  </si>
  <si>
    <t>2.2.4.4</t>
  </si>
  <si>
    <t>2.4.1.3</t>
  </si>
  <si>
    <t>2.4.1.9</t>
  </si>
  <si>
    <t>2.5.1.2</t>
  </si>
  <si>
    <t>2.5.1.3</t>
  </si>
  <si>
    <t>2.5.2.1</t>
  </si>
  <si>
    <t>2.7.1.1</t>
  </si>
  <si>
    <t>2.7.2.1</t>
  </si>
  <si>
    <t>2.7.3.1</t>
  </si>
  <si>
    <t>2.15.1.75</t>
  </si>
  <si>
    <t>2.15.2.37</t>
  </si>
  <si>
    <t>2.15.40.72</t>
  </si>
  <si>
    <t>2.15.40.73</t>
  </si>
  <si>
    <t>2.19.1.5</t>
  </si>
  <si>
    <t>2.19.1.6</t>
  </si>
  <si>
    <t>2.19.2.6</t>
  </si>
  <si>
    <t>2.19.2.7</t>
  </si>
  <si>
    <t>2.20.2.3</t>
  </si>
  <si>
    <t>2.20.2.4</t>
  </si>
  <si>
    <t>2.15.24.4</t>
  </si>
  <si>
    <t>2.15.24.4.13</t>
  </si>
  <si>
    <t>2.15.24.4.30</t>
  </si>
  <si>
    <t>k}s]6</t>
  </si>
  <si>
    <t>cw'/f] ejg k'/f ug]{ -ejg lgdf{0f sfof{no k|of]hg_</t>
  </si>
  <si>
    <t>wf/fsf] dxz"n</t>
  </si>
  <si>
    <t>d]lzg/L pks/0f -;jf/L ;fwg OGwg_</t>
  </si>
  <si>
    <t>ef/Lt k|ult M                                                                                             ef}lts k|utL M</t>
  </si>
  <si>
    <r>
      <rPr>
        <sz val="10"/>
        <color indexed="8"/>
        <rFont val="Times New Roman"/>
        <family val="1"/>
      </rPr>
      <t>Activity profile</t>
    </r>
    <r>
      <rPr>
        <sz val="10"/>
        <color indexed="8"/>
        <rFont val="Preeti"/>
        <family val="0"/>
      </rPr>
      <t xml:space="preserve"> ;lxtsf] ;+o'Qm aflif{s k|ult k|ltj]bg tof/L tyf k|sfzg</t>
    </r>
  </si>
  <si>
    <t>6]nLkmf]g dx;'n</t>
  </si>
  <si>
    <t>sDko'6/÷kmf]6f]skL÷lk|G6/÷kk\ofS; -dd{t_</t>
  </si>
  <si>
    <t xml:space="preserve">1= cf=j= 2072÷073                                                  </t>
  </si>
  <si>
    <t xml:space="preserve">2= jh]^ pklzif{s g+= 329109÷3 ÷4                                       </t>
  </si>
  <si>
    <t xml:space="preserve">3= sfo{qmd÷cfof]hgfsf] gfd M a[If ;'wf/ a[Iff/f]k)f tyf lghL jg sfo{qmd                   </t>
  </si>
  <si>
    <t>t[tLo tx-cg'udg d"Nof+sg tyf sfo{qmd sfof{Gjog e|d0f vr{_</t>
  </si>
  <si>
    <t>ttLo tx-cg'udg d"Nof+sg tyf sfo{qmd sfof{Gjog e|d0f vr{_</t>
  </si>
  <si>
    <t>aflif{s ef}lts k|ult</t>
  </si>
  <si>
    <t>aflif{s ljlQo k|ult</t>
  </si>
  <si>
    <t>^</t>
  </si>
  <si>
    <t xml:space="preserve">Kfl/df0f </t>
  </si>
  <si>
    <t>aflif{s e}lts k|utL</t>
  </si>
  <si>
    <t>aflif{s ef}lts k|utL</t>
  </si>
  <si>
    <t>aflif{s k|utL k|ltj]bg</t>
  </si>
  <si>
    <t>4= sfo{fno k|d"vsf] gfd M lzj k|;fb zdf{</t>
  </si>
  <si>
    <t xml:space="preserve">1= cf=j= 2072÷073                                                             5= o; cjlwsf] jh]^ -?= xhf/df_ M </t>
  </si>
  <si>
    <r>
      <t>2= jh]^ pklzif{s g+= 329106</t>
    </r>
    <r>
      <rPr>
        <sz val="9"/>
        <color indexed="8"/>
        <rFont val="Calibri"/>
        <family val="2"/>
      </rPr>
      <t>—</t>
    </r>
    <r>
      <rPr>
        <sz val="9"/>
        <color indexed="8"/>
        <rFont val="FONTASY_HIMALI_TT"/>
        <family val="5"/>
      </rPr>
      <t xml:space="preserve">3÷4                                                    6= o; cjlwsf] vr{ -?= xhf/df_ M </t>
    </r>
  </si>
  <si>
    <t>3= sfo{qmd÷cfof]hgfsf] gfd M /fli^«o jg ljsf; tyf Joj:yfkg sfo{qmd                                7= nIosf] t"ngfdf vr{ k|ltzt  M</t>
  </si>
  <si>
    <t>2= jh]^ pklzif{s g+= 3291273÷74                                        6= o; cjlwsf] vr{ -?= xhf/df_ M</t>
  </si>
  <si>
    <r>
      <t xml:space="preserve">4= sfo{fno k|d"vsf] gfd M lzj k|;fb zdf{                  </t>
    </r>
    <r>
      <rPr>
        <b/>
        <sz val="14"/>
        <color indexed="8"/>
        <rFont val="FONTASY_HIMALI_TT"/>
        <family val="5"/>
      </rPr>
      <t>aflif{s k|ult ljj/)f</t>
    </r>
  </si>
  <si>
    <t xml:space="preserve">1= cf=j= 2072÷073                                                              5= o; cjlwsf] jh]^ -?= xhf/df_ M </t>
  </si>
  <si>
    <r>
      <t>2= jh]^ pklzif{s g+= 329124</t>
    </r>
    <r>
      <rPr>
        <sz val="9"/>
        <color indexed="8"/>
        <rFont val="Calibri"/>
        <family val="2"/>
      </rPr>
      <t>—</t>
    </r>
    <r>
      <rPr>
        <sz val="9"/>
        <color indexed="8"/>
        <rFont val="FONTASY_HIMALI_TT"/>
        <family val="5"/>
      </rPr>
      <t xml:space="preserve">3÷4                                                     6= o; cjlwsf] vr{ -?= xhf/df_ M </t>
    </r>
  </si>
  <si>
    <t>3= sfo{qmd÷cfof]hgfsf] gfd M /fi^«klt r'/] t/fO{ dw]; ;+/If)f sfo{qmd                                  7= nIosf] t"ngfdf vr{ k|ltzt  M</t>
  </si>
  <si>
    <t>5= o; cjlwsf] jh]^ -?= xhf/df_ M</t>
  </si>
  <si>
    <t>6= o; cjlwsf] vr{ -?= xhf/df_ M</t>
  </si>
  <si>
    <t xml:space="preserve">2= jh]^ pklzif{s g+= 329808÷3 / 329808÷4                                                 6= o; cjlwsf] vr{ -?= xhf/df_ M </t>
  </si>
  <si>
    <t>7= nIosf] t"ngfdf vr{ k|ltzt M</t>
  </si>
  <si>
    <t>n]vf zfvf</t>
  </si>
  <si>
    <t>ljsf; zfvf</t>
  </si>
  <si>
    <t>ef}lts k|ult =</t>
  </si>
  <si>
    <t>aflif{s ljQLo k|ult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</si>
</sst>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Preeti"/>
      <family val="0"/>
    </font>
    <font>
      <sz val="10"/>
      <color indexed="8"/>
      <name val="Preeti"/>
      <family val="0"/>
    </font>
    <font>
      <sz val="10"/>
      <color indexed="8"/>
      <name val="Khaki"/>
      <family val="0"/>
    </font>
    <font>
      <sz val="10"/>
      <color indexed="8"/>
      <name val="Fontasy Himali"/>
      <family val="5"/>
    </font>
    <font>
      <b/>
      <sz val="13"/>
      <color indexed="8"/>
      <name val="Preeti"/>
      <family val="0"/>
    </font>
    <font>
      <sz val="9"/>
      <color indexed="8"/>
      <name val="Fontasy Himali"/>
      <family val="5"/>
    </font>
    <font>
      <b/>
      <sz val="10"/>
      <color indexed="8"/>
      <name val="Preeti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3"/>
      <color indexed="8"/>
      <name val="Kantipur"/>
      <family val="0"/>
    </font>
    <font>
      <b/>
      <sz val="13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Kantipur"/>
      <family val="0"/>
    </font>
    <font>
      <sz val="12"/>
      <color indexed="8"/>
      <name val="Preeti"/>
      <family val="0"/>
    </font>
    <font>
      <b/>
      <sz val="12"/>
      <color indexed="8"/>
      <name val="Preeti"/>
      <family val="0"/>
    </font>
    <font>
      <b/>
      <sz val="9"/>
      <color indexed="8"/>
      <name val="Fontasy Himali"/>
      <family val="5"/>
    </font>
    <font>
      <b/>
      <sz val="10"/>
      <color indexed="8"/>
      <name val="Kantipur"/>
      <family val="0"/>
    </font>
    <font>
      <sz val="9"/>
      <color indexed="8"/>
      <name val="FONTASY_HIMALI_TT"/>
      <family val="5"/>
    </font>
    <font>
      <b/>
      <sz val="9"/>
      <color indexed="8"/>
      <name val="FONTASY_HIMALI_TT"/>
      <family val="5"/>
    </font>
    <font>
      <b/>
      <sz val="15"/>
      <color indexed="8"/>
      <name val="FONTASY_HIMALI_TT"/>
      <family val="5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FONTASY_HIMALI_TT"/>
      <family val="5"/>
    </font>
    <font>
      <b/>
      <sz val="10"/>
      <color indexed="8"/>
      <name val="FONTASY_HIMALI_TT"/>
      <family val="5"/>
    </font>
    <font>
      <sz val="8"/>
      <color indexed="8"/>
      <name val="Fontasy Himali"/>
      <family val="5"/>
    </font>
    <font>
      <b/>
      <sz val="8"/>
      <color indexed="8"/>
      <name val="Fontasy Himali"/>
      <family val="5"/>
    </font>
    <font>
      <b/>
      <sz val="14"/>
      <color indexed="8"/>
      <name val="Preeti"/>
      <family val="0"/>
    </font>
    <font>
      <sz val="8.5"/>
      <color indexed="8"/>
      <name val="Fontasy Himali"/>
      <family val="5"/>
    </font>
    <font>
      <b/>
      <sz val="8.5"/>
      <color indexed="8"/>
      <name val="Fontasy Himali"/>
      <family val="5"/>
    </font>
    <font>
      <b/>
      <sz val="8.5"/>
      <color indexed="8"/>
      <name val="FONTASY_HIMALI_TT"/>
      <family val="5"/>
    </font>
    <font>
      <sz val="8.5"/>
      <color indexed="8"/>
      <name val="FONTASY_HIMALI_TT"/>
      <family val="5"/>
    </font>
    <font>
      <b/>
      <sz val="11"/>
      <color indexed="8"/>
      <name val="Preeti"/>
      <family val="0"/>
    </font>
    <font>
      <sz val="10"/>
      <name val="Preeti"/>
      <family val="0"/>
    </font>
    <font>
      <sz val="11"/>
      <color indexed="8"/>
      <name val="Preeti"/>
      <family val="0"/>
    </font>
    <font>
      <sz val="11"/>
      <color indexed="8"/>
      <name val="Times New Roman"/>
      <family val="1"/>
    </font>
    <font>
      <sz val="11"/>
      <color indexed="8"/>
      <name val="FONTASY_ HIMALI_ TT"/>
      <family val="5"/>
    </font>
    <font>
      <sz val="11"/>
      <color indexed="8"/>
      <name val="Fontasy Himali"/>
      <family val="5"/>
    </font>
    <font>
      <b/>
      <sz val="13"/>
      <color indexed="8"/>
      <name val="Fontasy Himali"/>
      <family val="5"/>
    </font>
    <font>
      <sz val="13"/>
      <color indexed="8"/>
      <name val="Fontasy Himali"/>
      <family val="5"/>
    </font>
    <font>
      <b/>
      <sz val="14"/>
      <color indexed="8"/>
      <name val="Fontasy Himali"/>
      <family val="5"/>
    </font>
    <font>
      <b/>
      <sz val="10"/>
      <name val="Preeti"/>
      <family val="0"/>
    </font>
    <font>
      <b/>
      <sz val="10"/>
      <color indexed="8"/>
      <name val="Fontasy Himali"/>
      <family val="5"/>
    </font>
    <font>
      <sz val="12"/>
      <color indexed="8"/>
      <name val="Fontasy Himali"/>
      <family val="5"/>
    </font>
    <font>
      <b/>
      <sz val="12"/>
      <color indexed="8"/>
      <name val="Fontasy Himali"/>
      <family val="5"/>
    </font>
    <font>
      <b/>
      <sz val="12"/>
      <color indexed="8"/>
      <name val="Kantipur"/>
      <family val="0"/>
    </font>
    <font>
      <sz val="9"/>
      <name val="FONTASY_HIMALI_TT"/>
      <family val="5"/>
    </font>
    <font>
      <b/>
      <sz val="11"/>
      <color indexed="8"/>
      <name val="Fontasy Himali"/>
      <family val="5"/>
    </font>
    <font>
      <b/>
      <sz val="14"/>
      <color indexed="8"/>
      <name val="FONTASY_HIMALI_TT"/>
      <family val="5"/>
    </font>
    <font>
      <b/>
      <sz val="13"/>
      <color indexed="8"/>
      <name val="Kantipur"/>
      <family val="0"/>
    </font>
    <font>
      <sz val="8.5"/>
      <name val="Fontasy Himali"/>
      <family val="5"/>
    </font>
    <font>
      <sz val="8"/>
      <name val="Fontasy Himali"/>
      <family val="5"/>
    </font>
    <font>
      <sz val="10"/>
      <name val="Fontasy Himali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10"/>
      <name val="FONTASY_HIMALI_TT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Fontasy Himali"/>
      <family val="5"/>
    </font>
    <font>
      <b/>
      <sz val="9"/>
      <color theme="1"/>
      <name val="FONTASY_HIMALI_TT"/>
      <family val="5"/>
    </font>
    <font>
      <sz val="10"/>
      <color theme="1"/>
      <name val="Preeti"/>
      <family val="0"/>
    </font>
    <font>
      <sz val="10"/>
      <color theme="1"/>
      <name val="Kantipur"/>
      <family val="0"/>
    </font>
    <font>
      <b/>
      <sz val="10"/>
      <color theme="1"/>
      <name val="Kantipur"/>
      <family val="0"/>
    </font>
    <font>
      <sz val="8"/>
      <color theme="1"/>
      <name val="Fontasy Himali"/>
      <family val="5"/>
    </font>
    <font>
      <sz val="12"/>
      <color theme="1"/>
      <name val="Preeti"/>
      <family val="0"/>
    </font>
    <font>
      <b/>
      <sz val="9"/>
      <color theme="1"/>
      <name val="Fontasy Himali"/>
      <family val="5"/>
    </font>
    <font>
      <sz val="9"/>
      <color theme="1"/>
      <name val="FONTASY_HIMALI_TT"/>
      <family val="5"/>
    </font>
    <font>
      <b/>
      <sz val="10"/>
      <color theme="1"/>
      <name val="Fontasy Himali"/>
      <family val="5"/>
    </font>
    <font>
      <sz val="11"/>
      <color theme="1"/>
      <name val="Fontasy Himali"/>
      <family val="5"/>
    </font>
    <font>
      <sz val="10"/>
      <color theme="1"/>
      <name val="Calibri"/>
      <family val="2"/>
    </font>
    <font>
      <sz val="9"/>
      <color theme="1"/>
      <name val="Fontasy Himali"/>
      <family val="5"/>
    </font>
    <font>
      <b/>
      <sz val="10"/>
      <color theme="1"/>
      <name val="FONTASY_HIMALI_TT"/>
      <family val="5"/>
    </font>
    <font>
      <sz val="10"/>
      <color theme="1"/>
      <name val="Fontasy Himali"/>
      <family val="5"/>
    </font>
    <font>
      <sz val="9"/>
      <color rgb="FFFF0000"/>
      <name val="FONTASY_HIMALI_TT"/>
      <family val="5"/>
    </font>
    <font>
      <b/>
      <sz val="13"/>
      <color theme="1"/>
      <name val="Preeti"/>
      <family val="0"/>
    </font>
    <font>
      <sz val="11"/>
      <color theme="1"/>
      <name val="Preet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1" fillId="32" borderId="7" applyNumberFormat="0" applyFont="0" applyAlignment="0" applyProtection="0"/>
    <xf numFmtId="0" fontId="84" fillId="27" borderId="8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86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21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6" fillId="0" borderId="0" xfId="0" applyFont="1" applyAlignment="1">
      <alignment wrapText="1"/>
    </xf>
    <xf numFmtId="0" fontId="20" fillId="0" borderId="0" xfId="0" applyFont="1" applyBorder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1" fontId="27" fillId="0" borderId="10" xfId="0" applyNumberFormat="1" applyFont="1" applyBorder="1" applyAlignment="1">
      <alignment horizontal="left" vertical="center" wrapText="1"/>
    </xf>
    <xf numFmtId="1" fontId="28" fillId="0" borderId="10" xfId="0" applyNumberFormat="1" applyFont="1" applyBorder="1" applyAlignment="1">
      <alignment horizontal="left" vertical="center" wrapText="1"/>
    </xf>
    <xf numFmtId="0" fontId="8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89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vertical="top" wrapText="1"/>
    </xf>
    <xf numFmtId="0" fontId="3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90" fillId="0" borderId="10" xfId="0" applyFont="1" applyBorder="1" applyAlignment="1">
      <alignment horizontal="left" vertical="center" wrapText="1"/>
    </xf>
    <xf numFmtId="0" fontId="91" fillId="0" borderId="10" xfId="0" applyFont="1" applyBorder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6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wrapText="1"/>
    </xf>
    <xf numFmtId="2" fontId="30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0" fontId="89" fillId="0" borderId="0" xfId="0" applyFont="1" applyAlignment="1">
      <alignment horizontal="left"/>
    </xf>
    <xf numFmtId="0" fontId="89" fillId="0" borderId="0" xfId="0" applyFont="1" applyAlignment="1">
      <alignment/>
    </xf>
    <xf numFmtId="2" fontId="89" fillId="0" borderId="0" xfId="0" applyNumberFormat="1" applyFont="1" applyAlignment="1">
      <alignment/>
    </xf>
    <xf numFmtId="0" fontId="2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2" fontId="93" fillId="0" borderId="10" xfId="0" applyNumberFormat="1" applyFont="1" applyBorder="1" applyAlignment="1">
      <alignment horizontal="left" vertical="center" wrapText="1"/>
    </xf>
    <xf numFmtId="2" fontId="20" fillId="0" borderId="0" xfId="0" applyNumberFormat="1" applyFont="1" applyAlignment="1">
      <alignment/>
    </xf>
    <xf numFmtId="0" fontId="9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top" wrapText="1"/>
    </xf>
    <xf numFmtId="164" fontId="26" fillId="0" borderId="1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0" fontId="95" fillId="0" borderId="0" xfId="0" applyFont="1" applyAlignment="1">
      <alignment horizontal="left"/>
    </xf>
    <xf numFmtId="2" fontId="95" fillId="0" borderId="0" xfId="0" applyNumberFormat="1" applyFont="1" applyAlignment="1">
      <alignment horizontal="left"/>
    </xf>
    <xf numFmtId="2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89" fillId="0" borderId="10" xfId="0" applyFont="1" applyBorder="1" applyAlignment="1">
      <alignment/>
    </xf>
    <xf numFmtId="0" fontId="89" fillId="0" borderId="10" xfId="0" applyFont="1" applyBorder="1" applyAlignment="1">
      <alignment horizontal="center"/>
    </xf>
    <xf numFmtId="0" fontId="96" fillId="0" borderId="10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2" fontId="97" fillId="0" borderId="10" xfId="0" applyNumberFormat="1" applyFont="1" applyBorder="1" applyAlignment="1">
      <alignment/>
    </xf>
    <xf numFmtId="2" fontId="9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2" fontId="97" fillId="0" borderId="0" xfId="0" applyNumberFormat="1" applyFont="1" applyBorder="1" applyAlignment="1">
      <alignment/>
    </xf>
    <xf numFmtId="2" fontId="97" fillId="0" borderId="0" xfId="0" applyNumberFormat="1" applyFont="1" applyBorder="1" applyAlignment="1">
      <alignment horizontal="right"/>
    </xf>
    <xf numFmtId="0" fontId="98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38" fillId="0" borderId="0" xfId="0" applyFont="1" applyBorder="1" applyAlignment="1">
      <alignment horizontal="center"/>
    </xf>
    <xf numFmtId="0" fontId="9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2" fontId="38" fillId="0" borderId="0" xfId="0" applyNumberFormat="1" applyFont="1" applyBorder="1" applyAlignment="1">
      <alignment/>
    </xf>
    <xf numFmtId="0" fontId="86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96" fillId="0" borderId="0" xfId="0" applyFont="1" applyBorder="1" applyAlignment="1">
      <alignment horizontal="center"/>
    </xf>
    <xf numFmtId="0" fontId="101" fillId="0" borderId="0" xfId="0" applyFont="1" applyBorder="1" applyAlignment="1">
      <alignment/>
    </xf>
    <xf numFmtId="0" fontId="101" fillId="0" borderId="0" xfId="0" applyFont="1" applyBorder="1" applyAlignment="1">
      <alignment/>
    </xf>
    <xf numFmtId="0" fontId="101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101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center" wrapText="1"/>
    </xf>
    <xf numFmtId="0" fontId="92" fillId="0" borderId="0" xfId="0" applyFont="1" applyAlignment="1">
      <alignment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0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102" fillId="0" borderId="10" xfId="0" applyFont="1" applyBorder="1" applyAlignment="1">
      <alignment horizontal="left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2" fontId="30" fillId="0" borderId="10" xfId="0" applyNumberFormat="1" applyFont="1" applyBorder="1" applyAlignment="1">
      <alignment horizontal="left" vertical="center" wrapText="1"/>
    </xf>
    <xf numFmtId="2" fontId="31" fillId="0" borderId="10" xfId="0" applyNumberFormat="1" applyFont="1" applyBorder="1" applyAlignment="1">
      <alignment horizontal="left" vertical="center" wrapText="1"/>
    </xf>
    <xf numFmtId="2" fontId="9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03" fillId="0" borderId="0" xfId="0" applyFont="1" applyAlignment="1">
      <alignment/>
    </xf>
    <xf numFmtId="0" fontId="86" fillId="0" borderId="10" xfId="0" applyFont="1" applyBorder="1" applyAlignment="1">
      <alignment/>
    </xf>
    <xf numFmtId="2" fontId="44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104" fillId="0" borderId="0" xfId="0" applyFont="1" applyAlignment="1">
      <alignment horizontal="right"/>
    </xf>
    <xf numFmtId="0" fontId="104" fillId="0" borderId="0" xfId="0" applyFont="1" applyBorder="1" applyAlignment="1">
      <alignment horizontal="left"/>
    </xf>
    <xf numFmtId="0" fontId="100" fillId="0" borderId="10" xfId="0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vertical="top" wrapText="1"/>
    </xf>
    <xf numFmtId="1" fontId="20" fillId="0" borderId="10" xfId="0" applyNumberFormat="1" applyFont="1" applyBorder="1" applyAlignment="1">
      <alignment vertical="top" wrapText="1"/>
    </xf>
    <xf numFmtId="164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2" fontId="44" fillId="0" borderId="10" xfId="0" applyNumberFormat="1" applyFont="1" applyBorder="1" applyAlignment="1">
      <alignment vertical="top" wrapText="1"/>
    </xf>
    <xf numFmtId="2" fontId="49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vertical="top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97" fillId="0" borderId="0" xfId="0" applyNumberFormat="1" applyFont="1" applyAlignment="1">
      <alignment/>
    </xf>
    <xf numFmtId="2" fontId="95" fillId="0" borderId="0" xfId="0" applyNumberFormat="1" applyFont="1" applyAlignment="1">
      <alignment/>
    </xf>
    <xf numFmtId="2" fontId="101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wrapText="1"/>
    </xf>
    <xf numFmtId="2" fontId="44" fillId="0" borderId="0" xfId="0" applyNumberFormat="1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left" wrapText="1"/>
    </xf>
    <xf numFmtId="2" fontId="41" fillId="0" borderId="10" xfId="0" applyNumberFormat="1" applyFont="1" applyBorder="1" applyAlignment="1">
      <alignment vertical="top" wrapText="1"/>
    </xf>
    <xf numFmtId="2" fontId="53" fillId="0" borderId="10" xfId="0" applyNumberFormat="1" applyFont="1" applyBorder="1" applyAlignment="1">
      <alignment horizontal="left" vertical="center" wrapText="1"/>
    </xf>
    <xf numFmtId="2" fontId="54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05" fillId="0" borderId="0" xfId="0" applyFont="1" applyBorder="1" applyAlignment="1">
      <alignment horizontal="center"/>
    </xf>
    <xf numFmtId="0" fontId="104" fillId="0" borderId="0" xfId="0" applyFont="1" applyBorder="1" applyAlignment="1">
      <alignment horizontal="right"/>
    </xf>
    <xf numFmtId="0" fontId="104" fillId="0" borderId="0" xfId="0" applyFont="1" applyAlignment="1">
      <alignment horizontal="right"/>
    </xf>
    <xf numFmtId="0" fontId="104" fillId="0" borderId="0" xfId="0" applyFont="1" applyBorder="1" applyAlignment="1">
      <alignment horizontal="left"/>
    </xf>
    <xf numFmtId="0" fontId="104" fillId="0" borderId="0" xfId="0" applyFont="1" applyAlignment="1">
      <alignment horizontal="left"/>
    </xf>
    <xf numFmtId="2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7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B37">
      <selection activeCell="H45" sqref="H45:J45"/>
    </sheetView>
  </sheetViews>
  <sheetFormatPr defaultColWidth="9.140625" defaultRowHeight="15"/>
  <cols>
    <col min="1" max="1" width="12.28125" style="0" customWidth="1"/>
    <col min="2" max="2" width="56.421875" style="0" customWidth="1"/>
    <col min="3" max="3" width="7.00390625" style="0" customWidth="1"/>
    <col min="4" max="4" width="7.57421875" style="0" customWidth="1"/>
    <col min="5" max="5" width="6.7109375" style="0" customWidth="1"/>
    <col min="6" max="6" width="9.7109375" style="0" customWidth="1"/>
    <col min="7" max="7" width="11.57421875" style="0" customWidth="1"/>
    <col min="8" max="8" width="7.00390625" style="0" customWidth="1"/>
    <col min="9" max="9" width="8.57421875" style="0" customWidth="1"/>
    <col min="10" max="10" width="9.421875" style="0" customWidth="1"/>
    <col min="11" max="11" width="12.140625" style="0" customWidth="1"/>
    <col min="12" max="12" width="9.8515625" style="0" customWidth="1"/>
    <col min="13" max="13" width="8.8515625" style="0" customWidth="1"/>
  </cols>
  <sheetData>
    <row r="1" spans="1:13" ht="15.7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5.75">
      <c r="A2" s="194" t="s">
        <v>34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7.25" customHeight="1">
      <c r="A3" s="194" t="s">
        <v>35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5.75">
      <c r="A4" s="90" t="s">
        <v>363</v>
      </c>
      <c r="B4" s="90"/>
      <c r="C4" s="90"/>
      <c r="D4" s="90"/>
      <c r="E4" s="90"/>
      <c r="F4" s="90"/>
      <c r="G4" s="90"/>
      <c r="H4" s="90"/>
      <c r="I4" s="90"/>
      <c r="J4" s="193">
        <f>G40</f>
        <v>17369</v>
      </c>
      <c r="K4" s="193"/>
      <c r="L4" s="90"/>
      <c r="M4" s="29"/>
    </row>
    <row r="5" spans="1:13" ht="15.75">
      <c r="A5" s="90" t="s">
        <v>364</v>
      </c>
      <c r="B5" s="90"/>
      <c r="C5" s="90"/>
      <c r="D5" s="90"/>
      <c r="E5" s="90"/>
      <c r="F5" s="90"/>
      <c r="G5" s="90"/>
      <c r="H5" s="90"/>
      <c r="I5" s="90"/>
      <c r="J5" s="95">
        <f>K40</f>
        <v>14974.510999999999</v>
      </c>
      <c r="L5" s="90"/>
      <c r="M5" s="29"/>
    </row>
    <row r="6" spans="1:13" ht="15.75">
      <c r="A6" s="90" t="s">
        <v>365</v>
      </c>
      <c r="B6" s="90"/>
      <c r="C6" s="90"/>
      <c r="D6" s="90"/>
      <c r="E6" s="90"/>
      <c r="F6" s="90"/>
      <c r="G6" s="90"/>
      <c r="H6" s="90"/>
      <c r="I6" s="90"/>
      <c r="J6" s="95">
        <f>L40</f>
        <v>86.21400771489435</v>
      </c>
      <c r="L6" s="90"/>
      <c r="M6" s="90"/>
    </row>
    <row r="7" spans="1:13" ht="15.75">
      <c r="A7" s="197" t="s">
        <v>362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1:13" ht="29.25" customHeight="1">
      <c r="A8" s="185" t="s">
        <v>361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</row>
    <row r="9" spans="1:13" ht="39.75" customHeight="1">
      <c r="A9" s="5" t="s">
        <v>17</v>
      </c>
      <c r="B9" s="5" t="s">
        <v>37</v>
      </c>
      <c r="C9" s="5" t="s">
        <v>129</v>
      </c>
      <c r="D9" s="5" t="s">
        <v>18</v>
      </c>
      <c r="E9" s="198" t="s">
        <v>1</v>
      </c>
      <c r="F9" s="198"/>
      <c r="G9" s="198"/>
      <c r="H9" s="198" t="s">
        <v>355</v>
      </c>
      <c r="I9" s="198"/>
      <c r="J9" s="198"/>
      <c r="K9" s="198" t="s">
        <v>356</v>
      </c>
      <c r="L9" s="198"/>
      <c r="M9" s="5" t="s">
        <v>2</v>
      </c>
    </row>
    <row r="10" spans="1:13" ht="34.5" customHeight="1">
      <c r="A10" s="1"/>
      <c r="B10" s="2"/>
      <c r="C10" s="2"/>
      <c r="D10" s="2"/>
      <c r="E10" s="1" t="s">
        <v>3</v>
      </c>
      <c r="F10" s="1" t="s">
        <v>4</v>
      </c>
      <c r="G10" s="1" t="s">
        <v>5</v>
      </c>
      <c r="H10" s="1" t="s">
        <v>3</v>
      </c>
      <c r="I10" s="1" t="s">
        <v>32</v>
      </c>
      <c r="J10" s="1" t="s">
        <v>6</v>
      </c>
      <c r="K10" s="1" t="s">
        <v>7</v>
      </c>
      <c r="L10" s="1" t="s">
        <v>6</v>
      </c>
      <c r="M10" s="3"/>
    </row>
    <row r="11" spans="1:13" ht="15.75">
      <c r="A11" s="1" t="s">
        <v>8</v>
      </c>
      <c r="B11" s="1" t="s">
        <v>9</v>
      </c>
      <c r="C11" s="1" t="s">
        <v>10</v>
      </c>
      <c r="D11" s="1" t="s">
        <v>11</v>
      </c>
      <c r="E11" s="1" t="s">
        <v>12</v>
      </c>
      <c r="F11" s="1" t="s">
        <v>357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</row>
    <row r="12" spans="1:13" ht="21" customHeight="1">
      <c r="A12" s="33" t="s">
        <v>13</v>
      </c>
      <c r="B12" s="5" t="s">
        <v>42</v>
      </c>
      <c r="C12" s="5"/>
      <c r="D12" s="1"/>
      <c r="E12" s="6"/>
      <c r="F12" s="9"/>
      <c r="G12" s="10"/>
      <c r="H12" s="10"/>
      <c r="I12" s="10"/>
      <c r="J12" s="10"/>
      <c r="K12" s="10"/>
      <c r="L12" s="10"/>
      <c r="M12" s="60"/>
    </row>
    <row r="13" spans="1:13" ht="21" customHeight="1">
      <c r="A13" s="32" t="s">
        <v>85</v>
      </c>
      <c r="B13" s="1" t="s">
        <v>343</v>
      </c>
      <c r="C13" s="35">
        <v>29221</v>
      </c>
      <c r="D13" s="1" t="s">
        <v>74</v>
      </c>
      <c r="E13" s="35">
        <v>9</v>
      </c>
      <c r="F13" s="13">
        <f>G13/G40*100</f>
        <v>68.58195635903046</v>
      </c>
      <c r="G13" s="36">
        <v>11912</v>
      </c>
      <c r="H13" s="35">
        <v>9</v>
      </c>
      <c r="I13" s="13">
        <f>H13/E13*F13</f>
        <v>68.58195635903046</v>
      </c>
      <c r="J13" s="13">
        <f>I13/F13*100</f>
        <v>100</v>
      </c>
      <c r="K13" s="36">
        <v>10762.021</v>
      </c>
      <c r="L13" s="13">
        <f>K13/G13*100</f>
        <v>90.34604600402956</v>
      </c>
      <c r="M13" s="60"/>
    </row>
    <row r="14" spans="1:13" ht="33.75" customHeight="1">
      <c r="A14" s="32" t="s">
        <v>89</v>
      </c>
      <c r="B14" s="1" t="s">
        <v>86</v>
      </c>
      <c r="C14" s="35">
        <v>29611</v>
      </c>
      <c r="D14" s="1" t="s">
        <v>74</v>
      </c>
      <c r="E14" s="35">
        <v>1</v>
      </c>
      <c r="F14" s="13">
        <f>G14/G40*100</f>
        <v>2.458402901721458</v>
      </c>
      <c r="G14" s="36">
        <v>427</v>
      </c>
      <c r="H14" s="35">
        <v>1</v>
      </c>
      <c r="I14" s="13">
        <f aca="true" t="shared" si="0" ref="I14:I38">H14/E14*F14</f>
        <v>2.458402901721458</v>
      </c>
      <c r="J14" s="13">
        <f aca="true" t="shared" si="1" ref="J14:J40">I14/F14*100</f>
        <v>100</v>
      </c>
      <c r="K14" s="36">
        <v>409</v>
      </c>
      <c r="L14" s="13">
        <f aca="true" t="shared" si="2" ref="L14:L40">K14/G14*100</f>
        <v>95.78454332552693</v>
      </c>
      <c r="M14" s="60"/>
    </row>
    <row r="15" spans="1:13" ht="21.75" customHeight="1">
      <c r="A15" s="32" t="s">
        <v>91</v>
      </c>
      <c r="B15" s="1" t="s">
        <v>90</v>
      </c>
      <c r="C15" s="1" t="s">
        <v>130</v>
      </c>
      <c r="D15" s="1" t="s">
        <v>74</v>
      </c>
      <c r="E15" s="35">
        <v>1</v>
      </c>
      <c r="F15" s="13">
        <f>G15/G40*100</f>
        <v>0.8175485059588922</v>
      </c>
      <c r="G15" s="36">
        <v>142</v>
      </c>
      <c r="H15" s="35">
        <v>1</v>
      </c>
      <c r="I15" s="13">
        <f t="shared" si="0"/>
        <v>0.8175485059588922</v>
      </c>
      <c r="J15" s="13">
        <f t="shared" si="1"/>
        <v>100</v>
      </c>
      <c r="K15" s="36">
        <v>136.834</v>
      </c>
      <c r="L15" s="13">
        <f t="shared" si="2"/>
        <v>96.36197183098591</v>
      </c>
      <c r="M15" s="60"/>
    </row>
    <row r="16" spans="1:13" ht="23.25" customHeight="1">
      <c r="A16" s="32" t="s">
        <v>92</v>
      </c>
      <c r="B16" s="1" t="s">
        <v>87</v>
      </c>
      <c r="C16" s="1" t="s">
        <v>130</v>
      </c>
      <c r="D16" s="1" t="s">
        <v>74</v>
      </c>
      <c r="E16" s="35">
        <v>1</v>
      </c>
      <c r="F16" s="13">
        <f>G16/G40*100</f>
        <v>6.857044159134089</v>
      </c>
      <c r="G16" s="36">
        <v>1191</v>
      </c>
      <c r="H16" s="35">
        <v>1</v>
      </c>
      <c r="I16" s="13">
        <f t="shared" si="0"/>
        <v>6.857044159134089</v>
      </c>
      <c r="J16" s="13">
        <f t="shared" si="1"/>
        <v>100</v>
      </c>
      <c r="K16" s="36">
        <v>1190.89</v>
      </c>
      <c r="L16" s="13">
        <f t="shared" si="2"/>
        <v>99.99076406381194</v>
      </c>
      <c r="M16" s="60"/>
    </row>
    <row r="17" spans="1:13" ht="24" customHeight="1">
      <c r="A17" s="32" t="s">
        <v>93</v>
      </c>
      <c r="B17" s="1" t="s">
        <v>88</v>
      </c>
      <c r="C17" s="1" t="s">
        <v>130</v>
      </c>
      <c r="D17" s="1" t="s">
        <v>20</v>
      </c>
      <c r="E17" s="35">
        <v>1</v>
      </c>
      <c r="F17" s="13">
        <f>G17/G40*100</f>
        <v>2.8786919223904657</v>
      </c>
      <c r="G17" s="36">
        <v>500</v>
      </c>
      <c r="H17" s="35">
        <v>1</v>
      </c>
      <c r="I17" s="13">
        <f t="shared" si="0"/>
        <v>2.8786919223904657</v>
      </c>
      <c r="J17" s="13">
        <f t="shared" si="1"/>
        <v>100</v>
      </c>
      <c r="K17" s="36">
        <v>498.434</v>
      </c>
      <c r="L17" s="13">
        <f t="shared" si="2"/>
        <v>99.6868</v>
      </c>
      <c r="M17" s="60"/>
    </row>
    <row r="18" spans="1:13" ht="18.75" customHeight="1">
      <c r="A18" s="32" t="s">
        <v>94</v>
      </c>
      <c r="B18" s="1" t="s">
        <v>105</v>
      </c>
      <c r="C18" s="1" t="s">
        <v>130</v>
      </c>
      <c r="D18" s="1" t="s">
        <v>131</v>
      </c>
      <c r="E18" s="35">
        <v>5</v>
      </c>
      <c r="F18" s="13">
        <f>G18/G40*100</f>
        <v>3.454430306868559</v>
      </c>
      <c r="G18" s="36">
        <v>600</v>
      </c>
      <c r="H18" s="35">
        <v>5</v>
      </c>
      <c r="I18" s="13">
        <f t="shared" si="0"/>
        <v>3.454430306868559</v>
      </c>
      <c r="J18" s="13">
        <f t="shared" si="1"/>
        <v>100</v>
      </c>
      <c r="K18" s="36">
        <v>597.863</v>
      </c>
      <c r="L18" s="13">
        <f t="shared" si="2"/>
        <v>99.64383333333335</v>
      </c>
      <c r="M18" s="60"/>
    </row>
    <row r="19" spans="1:13" ht="18.75" customHeight="1">
      <c r="A19" s="32" t="s">
        <v>95</v>
      </c>
      <c r="B19" s="1" t="s">
        <v>106</v>
      </c>
      <c r="C19" s="1" t="s">
        <v>130</v>
      </c>
      <c r="D19" s="1" t="s">
        <v>132</v>
      </c>
      <c r="E19" s="35">
        <v>1</v>
      </c>
      <c r="F19" s="13">
        <f>G19/G40*100</f>
        <v>1.1514767689561862</v>
      </c>
      <c r="G19" s="36">
        <v>200</v>
      </c>
      <c r="H19" s="35">
        <v>1</v>
      </c>
      <c r="I19" s="13">
        <f t="shared" si="0"/>
        <v>1.1514767689561862</v>
      </c>
      <c r="J19" s="13">
        <f t="shared" si="1"/>
        <v>100</v>
      </c>
      <c r="K19" s="36">
        <v>186.493</v>
      </c>
      <c r="L19" s="13">
        <f t="shared" si="2"/>
        <v>93.2465</v>
      </c>
      <c r="M19" s="60"/>
    </row>
    <row r="20" spans="1:13" s="17" customFormat="1" ht="18.75" customHeight="1">
      <c r="A20" s="32" t="s">
        <v>96</v>
      </c>
      <c r="B20" s="1" t="s">
        <v>107</v>
      </c>
      <c r="C20" s="1" t="s">
        <v>130</v>
      </c>
      <c r="D20" s="1" t="s">
        <v>23</v>
      </c>
      <c r="E20" s="35">
        <v>1</v>
      </c>
      <c r="F20" s="13">
        <f>G20/G40*100</f>
        <v>0.5757383844780931</v>
      </c>
      <c r="G20" s="36">
        <v>100</v>
      </c>
      <c r="H20" s="35">
        <v>1</v>
      </c>
      <c r="I20" s="13">
        <f t="shared" si="0"/>
        <v>0.5757383844780931</v>
      </c>
      <c r="J20" s="13">
        <f t="shared" si="1"/>
        <v>100</v>
      </c>
      <c r="K20" s="182">
        <v>0</v>
      </c>
      <c r="L20" s="183">
        <f t="shared" si="2"/>
        <v>0</v>
      </c>
      <c r="M20" s="67"/>
    </row>
    <row r="21" spans="1:13" s="17" customFormat="1" ht="24.75" customHeight="1">
      <c r="A21" s="32" t="s">
        <v>97</v>
      </c>
      <c r="B21" s="1" t="s">
        <v>108</v>
      </c>
      <c r="C21" s="1" t="s">
        <v>130</v>
      </c>
      <c r="D21" s="1" t="s">
        <v>23</v>
      </c>
      <c r="E21" s="35">
        <v>1</v>
      </c>
      <c r="F21" s="13">
        <f>G21/G40*100</f>
        <v>0.5757383844780931</v>
      </c>
      <c r="G21" s="36">
        <v>100</v>
      </c>
      <c r="H21" s="35">
        <v>1</v>
      </c>
      <c r="I21" s="13">
        <f t="shared" si="0"/>
        <v>0.5757383844780931</v>
      </c>
      <c r="J21" s="13">
        <f t="shared" si="1"/>
        <v>100</v>
      </c>
      <c r="K21" s="36">
        <v>100</v>
      </c>
      <c r="L21" s="13">
        <f t="shared" si="2"/>
        <v>100</v>
      </c>
      <c r="M21" s="67"/>
    </row>
    <row r="22" spans="1:13" ht="21.75" customHeight="1">
      <c r="A22" s="32" t="s">
        <v>98</v>
      </c>
      <c r="B22" s="1" t="s">
        <v>109</v>
      </c>
      <c r="C22" s="1" t="s">
        <v>130</v>
      </c>
      <c r="D22" s="1" t="s">
        <v>23</v>
      </c>
      <c r="E22" s="35">
        <v>1</v>
      </c>
      <c r="F22" s="13">
        <f>G22/G40*100</f>
        <v>1.266624445851805</v>
      </c>
      <c r="G22" s="36">
        <v>220</v>
      </c>
      <c r="H22" s="35">
        <v>1</v>
      </c>
      <c r="I22" s="13">
        <f t="shared" si="0"/>
        <v>1.266624445851805</v>
      </c>
      <c r="J22" s="13">
        <f t="shared" si="1"/>
        <v>100</v>
      </c>
      <c r="K22" s="36">
        <v>145.148</v>
      </c>
      <c r="L22" s="13">
        <f t="shared" si="2"/>
        <v>65.97636363636363</v>
      </c>
      <c r="M22" s="60"/>
    </row>
    <row r="23" spans="1:13" ht="23.25" customHeight="1">
      <c r="A23" s="32" t="s">
        <v>99</v>
      </c>
      <c r="B23" s="1" t="s">
        <v>110</v>
      </c>
      <c r="C23" s="1" t="s">
        <v>130</v>
      </c>
      <c r="D23" s="1" t="s">
        <v>23</v>
      </c>
      <c r="E23" s="35">
        <v>1</v>
      </c>
      <c r="F23" s="13">
        <f>G23/G40*100</f>
        <v>0.11514767689561863</v>
      </c>
      <c r="G23" s="36">
        <v>20</v>
      </c>
      <c r="H23" s="35">
        <v>1</v>
      </c>
      <c r="I23" s="13">
        <f t="shared" si="0"/>
        <v>0.11514767689561863</v>
      </c>
      <c r="J23" s="13">
        <f t="shared" si="1"/>
        <v>100</v>
      </c>
      <c r="K23" s="36">
        <v>12.66</v>
      </c>
      <c r="L23" s="13">
        <f t="shared" si="2"/>
        <v>63.3</v>
      </c>
      <c r="M23" s="60"/>
    </row>
    <row r="24" spans="1:13" ht="19.5" customHeight="1">
      <c r="A24" s="32" t="s">
        <v>100</v>
      </c>
      <c r="B24" s="1" t="s">
        <v>111</v>
      </c>
      <c r="C24" s="1" t="s">
        <v>130</v>
      </c>
      <c r="D24" s="1" t="s">
        <v>23</v>
      </c>
      <c r="E24" s="35">
        <v>1</v>
      </c>
      <c r="F24" s="13">
        <f>G24/G40*100</f>
        <v>1.1514767689561862</v>
      </c>
      <c r="G24" s="36">
        <v>200</v>
      </c>
      <c r="H24" s="35">
        <v>1</v>
      </c>
      <c r="I24" s="13">
        <f t="shared" si="0"/>
        <v>1.1514767689561862</v>
      </c>
      <c r="J24" s="13">
        <f t="shared" si="1"/>
        <v>100</v>
      </c>
      <c r="K24" s="36">
        <v>69.23</v>
      </c>
      <c r="L24" s="13">
        <f t="shared" si="2"/>
        <v>34.615</v>
      </c>
      <c r="M24" s="60"/>
    </row>
    <row r="25" spans="1:13" ht="24" customHeight="1">
      <c r="A25" s="32" t="s">
        <v>101</v>
      </c>
      <c r="B25" s="1" t="s">
        <v>112</v>
      </c>
      <c r="C25" s="1" t="s">
        <v>130</v>
      </c>
      <c r="D25" s="1" t="s">
        <v>23</v>
      </c>
      <c r="E25" s="35">
        <v>1</v>
      </c>
      <c r="F25" s="13">
        <f>G25/G40*100</f>
        <v>0.5757383844780931</v>
      </c>
      <c r="G25" s="36">
        <v>100</v>
      </c>
      <c r="H25" s="35">
        <v>1</v>
      </c>
      <c r="I25" s="13">
        <f t="shared" si="0"/>
        <v>0.5757383844780931</v>
      </c>
      <c r="J25" s="13">
        <f t="shared" si="1"/>
        <v>100</v>
      </c>
      <c r="K25" s="36">
        <v>53.15</v>
      </c>
      <c r="L25" s="13">
        <f t="shared" si="2"/>
        <v>53.15</v>
      </c>
      <c r="M25" s="60"/>
    </row>
    <row r="26" spans="1:13" ht="21" customHeight="1">
      <c r="A26" s="32" t="s">
        <v>102</v>
      </c>
      <c r="B26" s="1" t="s">
        <v>113</v>
      </c>
      <c r="C26" s="1" t="s">
        <v>130</v>
      </c>
      <c r="D26" s="1" t="s">
        <v>23</v>
      </c>
      <c r="E26" s="35">
        <v>1</v>
      </c>
      <c r="F26" s="13">
        <f>G26/G40*100</f>
        <v>0.5757383844780931</v>
      </c>
      <c r="G26" s="36">
        <v>100</v>
      </c>
      <c r="H26" s="35">
        <v>1</v>
      </c>
      <c r="I26" s="13">
        <f t="shared" si="0"/>
        <v>0.5757383844780931</v>
      </c>
      <c r="J26" s="13">
        <f t="shared" si="1"/>
        <v>100</v>
      </c>
      <c r="K26" s="36">
        <v>100</v>
      </c>
      <c r="L26" s="13">
        <f t="shared" si="2"/>
        <v>100</v>
      </c>
      <c r="M26" s="60"/>
    </row>
    <row r="27" spans="1:13" ht="21" customHeight="1">
      <c r="A27" s="32" t="s">
        <v>103</v>
      </c>
      <c r="B27" s="1" t="s">
        <v>114</v>
      </c>
      <c r="C27" s="1" t="s">
        <v>130</v>
      </c>
      <c r="D27" s="1" t="s">
        <v>23</v>
      </c>
      <c r="E27" s="35">
        <v>1</v>
      </c>
      <c r="F27" s="13">
        <f>G27/G40*100</f>
        <v>0.28786919223904656</v>
      </c>
      <c r="G27" s="36">
        <v>50</v>
      </c>
      <c r="H27" s="35">
        <v>1</v>
      </c>
      <c r="I27" s="13">
        <f t="shared" si="0"/>
        <v>0.28786919223904656</v>
      </c>
      <c r="J27" s="13">
        <f t="shared" si="1"/>
        <v>100</v>
      </c>
      <c r="K27" s="36">
        <v>49.21</v>
      </c>
      <c r="L27" s="13">
        <f t="shared" si="2"/>
        <v>98.42</v>
      </c>
      <c r="M27" s="60"/>
    </row>
    <row r="28" spans="1:13" ht="33.75" customHeight="1">
      <c r="A28" s="32" t="s">
        <v>104</v>
      </c>
      <c r="B28" s="1" t="s">
        <v>115</v>
      </c>
      <c r="C28" s="1" t="s">
        <v>130</v>
      </c>
      <c r="D28" s="1" t="s">
        <v>15</v>
      </c>
      <c r="E28" s="184">
        <v>35</v>
      </c>
      <c r="F28" s="183">
        <f>G28/G40*100</f>
        <v>8.060337382693303</v>
      </c>
      <c r="G28" s="182">
        <v>1400</v>
      </c>
      <c r="H28" s="184">
        <v>12</v>
      </c>
      <c r="I28" s="183">
        <f t="shared" si="0"/>
        <v>2.7635442454948467</v>
      </c>
      <c r="J28" s="183">
        <f t="shared" si="1"/>
        <v>34.285714285714285</v>
      </c>
      <c r="K28" s="182">
        <v>557.065</v>
      </c>
      <c r="L28" s="183">
        <f t="shared" si="2"/>
        <v>39.79035714285715</v>
      </c>
      <c r="M28" s="91"/>
    </row>
    <row r="29" spans="1:13" ht="23.25" customHeight="1">
      <c r="A29" s="33" t="s">
        <v>44</v>
      </c>
      <c r="B29" s="5" t="s">
        <v>43</v>
      </c>
      <c r="C29" s="5"/>
      <c r="D29" s="5"/>
      <c r="E29" s="37"/>
      <c r="F29" s="38">
        <f>SUM(F13:F28)</f>
        <v>99.3839599286084</v>
      </c>
      <c r="G29" s="38">
        <f>SUM(G13:G28)</f>
        <v>17262</v>
      </c>
      <c r="H29" s="37"/>
      <c r="I29" s="156">
        <f>SUM(I13:I28)</f>
        <v>94.08716679140994</v>
      </c>
      <c r="J29" s="156">
        <f t="shared" si="1"/>
        <v>94.67037423241803</v>
      </c>
      <c r="K29" s="38">
        <f>SUM(K13:K28)</f>
        <v>14867.997999999998</v>
      </c>
      <c r="L29" s="156">
        <f t="shared" si="2"/>
        <v>86.13137527517088</v>
      </c>
      <c r="M29" s="28"/>
    </row>
    <row r="30" spans="1:13" ht="24" customHeight="1">
      <c r="A30" s="68" t="s">
        <v>48</v>
      </c>
      <c r="B30" s="5" t="s">
        <v>45</v>
      </c>
      <c r="C30" s="5"/>
      <c r="D30" s="5"/>
      <c r="E30" s="37"/>
      <c r="F30" s="38"/>
      <c r="G30" s="38"/>
      <c r="H30" s="37"/>
      <c r="I30" s="13"/>
      <c r="J30" s="13"/>
      <c r="K30" s="38"/>
      <c r="L30" s="13"/>
      <c r="M30" s="28"/>
    </row>
    <row r="31" spans="1:15" ht="26.25" customHeight="1">
      <c r="A31" s="32" t="s">
        <v>116</v>
      </c>
      <c r="B31" s="1" t="s">
        <v>344</v>
      </c>
      <c r="C31" s="35">
        <v>22111</v>
      </c>
      <c r="D31" s="1" t="s">
        <v>133</v>
      </c>
      <c r="E31" s="35">
        <v>1</v>
      </c>
      <c r="F31" s="13">
        <f>G31/G40*100</f>
        <v>0.06908860613737118</v>
      </c>
      <c r="G31" s="36">
        <v>12</v>
      </c>
      <c r="H31" s="35">
        <v>1</v>
      </c>
      <c r="I31" s="13">
        <f t="shared" si="0"/>
        <v>0.06908860613737118</v>
      </c>
      <c r="J31" s="13">
        <f t="shared" si="1"/>
        <v>100</v>
      </c>
      <c r="K31" s="36">
        <v>12</v>
      </c>
      <c r="L31" s="13">
        <f t="shared" si="2"/>
        <v>100</v>
      </c>
      <c r="M31" s="15"/>
      <c r="N31" s="18"/>
      <c r="O31" s="18"/>
    </row>
    <row r="32" spans="1:13" ht="19.5" customHeight="1">
      <c r="A32" s="32" t="s">
        <v>117</v>
      </c>
      <c r="B32" s="1" t="s">
        <v>118</v>
      </c>
      <c r="C32" s="35">
        <v>22112</v>
      </c>
      <c r="D32" s="1" t="s">
        <v>134</v>
      </c>
      <c r="E32" s="35">
        <v>1</v>
      </c>
      <c r="F32" s="13">
        <f>G32/G40*100</f>
        <v>0.08636075767171397</v>
      </c>
      <c r="G32" s="36">
        <v>15</v>
      </c>
      <c r="H32" s="35">
        <v>1</v>
      </c>
      <c r="I32" s="13">
        <f t="shared" si="0"/>
        <v>0.08636075767171397</v>
      </c>
      <c r="J32" s="13">
        <f t="shared" si="1"/>
        <v>100</v>
      </c>
      <c r="K32" s="36">
        <v>15</v>
      </c>
      <c r="L32" s="13">
        <f t="shared" si="2"/>
        <v>100</v>
      </c>
      <c r="M32" s="15"/>
    </row>
    <row r="33" spans="1:13" s="17" customFormat="1" ht="24.75" customHeight="1">
      <c r="A33" s="32" t="s">
        <v>119</v>
      </c>
      <c r="B33" s="1" t="s">
        <v>136</v>
      </c>
      <c r="C33" s="35">
        <v>22211</v>
      </c>
      <c r="D33" s="1" t="s">
        <v>132</v>
      </c>
      <c r="E33" s="108">
        <v>240</v>
      </c>
      <c r="F33" s="13">
        <f>G33/G40*100</f>
        <v>0.14969197996430422</v>
      </c>
      <c r="G33" s="36">
        <v>26</v>
      </c>
      <c r="H33" s="108">
        <v>240</v>
      </c>
      <c r="I33" s="13">
        <f t="shared" si="0"/>
        <v>0.14969197996430422</v>
      </c>
      <c r="J33" s="13">
        <f t="shared" si="1"/>
        <v>100</v>
      </c>
      <c r="K33" s="36">
        <v>26</v>
      </c>
      <c r="L33" s="13">
        <f t="shared" si="2"/>
        <v>100</v>
      </c>
      <c r="M33" s="28"/>
    </row>
    <row r="34" spans="1:13" s="17" customFormat="1" ht="24.75" customHeight="1">
      <c r="A34" s="32" t="s">
        <v>120</v>
      </c>
      <c r="B34" s="1" t="s">
        <v>345</v>
      </c>
      <c r="C34" s="35">
        <v>22212</v>
      </c>
      <c r="D34" s="1" t="s">
        <v>132</v>
      </c>
      <c r="E34" s="108">
        <v>3</v>
      </c>
      <c r="F34" s="13">
        <f>G34/G40*100</f>
        <v>0.06908860613737118</v>
      </c>
      <c r="G34" s="36">
        <v>12</v>
      </c>
      <c r="H34" s="108">
        <v>3</v>
      </c>
      <c r="I34" s="13">
        <f t="shared" si="0"/>
        <v>0.06908860613737118</v>
      </c>
      <c r="J34" s="13">
        <f t="shared" si="1"/>
        <v>100</v>
      </c>
      <c r="K34" s="36">
        <v>12</v>
      </c>
      <c r="L34" s="13">
        <f t="shared" si="2"/>
        <v>100</v>
      </c>
      <c r="M34" s="28"/>
    </row>
    <row r="35" spans="1:13" ht="24.75" customHeight="1">
      <c r="A35" s="97" t="s">
        <v>121</v>
      </c>
      <c r="B35" s="1" t="s">
        <v>248</v>
      </c>
      <c r="C35" s="35">
        <v>22311</v>
      </c>
      <c r="D35" s="1" t="s">
        <v>132</v>
      </c>
      <c r="E35" s="108">
        <v>3</v>
      </c>
      <c r="F35" s="13">
        <f>G35/G40*100</f>
        <v>0.12090506074039957</v>
      </c>
      <c r="G35" s="36">
        <v>21</v>
      </c>
      <c r="H35" s="108">
        <v>3</v>
      </c>
      <c r="I35" s="13">
        <f t="shared" si="0"/>
        <v>0.12090506074039957</v>
      </c>
      <c r="J35" s="13">
        <f t="shared" si="1"/>
        <v>100</v>
      </c>
      <c r="K35" s="36">
        <v>20.989</v>
      </c>
      <c r="L35" s="13">
        <f t="shared" si="2"/>
        <v>99.94761904761906</v>
      </c>
      <c r="M35" s="25"/>
    </row>
    <row r="36" spans="1:13" ht="24.75" customHeight="1">
      <c r="A36" s="32" t="s">
        <v>122</v>
      </c>
      <c r="B36" s="1" t="s">
        <v>353</v>
      </c>
      <c r="C36" s="35">
        <v>22611</v>
      </c>
      <c r="D36" s="1" t="s">
        <v>33</v>
      </c>
      <c r="E36" s="108">
        <v>1</v>
      </c>
      <c r="F36" s="13">
        <f>G36/G40*100</f>
        <v>0.028786919223904656</v>
      </c>
      <c r="G36" s="36">
        <v>5</v>
      </c>
      <c r="H36" s="108">
        <v>1</v>
      </c>
      <c r="I36" s="13">
        <f t="shared" si="0"/>
        <v>0.028786919223904656</v>
      </c>
      <c r="J36" s="13">
        <f t="shared" si="1"/>
        <v>100</v>
      </c>
      <c r="K36" s="36">
        <v>4.524</v>
      </c>
      <c r="L36" s="13">
        <f t="shared" si="2"/>
        <v>90.48</v>
      </c>
      <c r="M36" s="15"/>
    </row>
    <row r="37" spans="1:13" ht="24.75" customHeight="1">
      <c r="A37" s="32" t="s">
        <v>123</v>
      </c>
      <c r="B37" s="1" t="s">
        <v>354</v>
      </c>
      <c r="C37" s="35">
        <v>22611</v>
      </c>
      <c r="D37" s="1" t="s">
        <v>33</v>
      </c>
      <c r="E37" s="108">
        <v>4</v>
      </c>
      <c r="F37" s="13">
        <f>G37/G40*100</f>
        <v>0.07484598998215211</v>
      </c>
      <c r="G37" s="36">
        <v>13</v>
      </c>
      <c r="H37" s="108">
        <v>4</v>
      </c>
      <c r="I37" s="13">
        <f t="shared" si="0"/>
        <v>0.07484598998215211</v>
      </c>
      <c r="J37" s="13">
        <f t="shared" si="1"/>
        <v>100</v>
      </c>
      <c r="K37" s="36">
        <v>13</v>
      </c>
      <c r="L37" s="13">
        <f t="shared" si="2"/>
        <v>100</v>
      </c>
      <c r="M37" s="15"/>
    </row>
    <row r="38" spans="1:13" s="62" customFormat="1" ht="24.75" customHeight="1">
      <c r="A38" s="107" t="s">
        <v>124</v>
      </c>
      <c r="B38" s="107" t="s">
        <v>125</v>
      </c>
      <c r="C38" s="35">
        <v>22711</v>
      </c>
      <c r="D38" s="107" t="s">
        <v>135</v>
      </c>
      <c r="E38" s="160">
        <v>1</v>
      </c>
      <c r="F38" s="13">
        <f>G38/G40*100</f>
        <v>0.017272151534342795</v>
      </c>
      <c r="G38" s="36">
        <v>3</v>
      </c>
      <c r="H38" s="160">
        <v>1</v>
      </c>
      <c r="I38" s="13">
        <f t="shared" si="0"/>
        <v>0.017272151534342795</v>
      </c>
      <c r="J38" s="13">
        <f t="shared" si="1"/>
        <v>100</v>
      </c>
      <c r="K38" s="36">
        <v>3</v>
      </c>
      <c r="L38" s="13">
        <f t="shared" si="2"/>
        <v>100</v>
      </c>
      <c r="M38" s="106"/>
    </row>
    <row r="39" spans="1:13" ht="24.75" customHeight="1">
      <c r="A39" s="68" t="s">
        <v>126</v>
      </c>
      <c r="B39" s="105" t="s">
        <v>127</v>
      </c>
      <c r="C39" s="105"/>
      <c r="D39" s="104"/>
      <c r="E39" s="104"/>
      <c r="F39" s="110">
        <f>SUM(F31:F38)</f>
        <v>0.6160400713915597</v>
      </c>
      <c r="G39" s="110">
        <f>SUM(G31:G38)</f>
        <v>107</v>
      </c>
      <c r="H39" s="110"/>
      <c r="I39" s="110">
        <f>SUM(I31:I38)</f>
        <v>0.6160400713915597</v>
      </c>
      <c r="J39" s="156">
        <f t="shared" si="1"/>
        <v>100</v>
      </c>
      <c r="K39" s="110">
        <f>SUM(K31:K38)</f>
        <v>106.513</v>
      </c>
      <c r="L39" s="156">
        <f t="shared" si="2"/>
        <v>99.54485981308412</v>
      </c>
      <c r="M39" s="110"/>
    </row>
    <row r="40" spans="1:13" s="17" customFormat="1" ht="24.75" customHeight="1">
      <c r="A40" s="155"/>
      <c r="B40" s="5" t="s">
        <v>128</v>
      </c>
      <c r="C40" s="5"/>
      <c r="D40" s="155"/>
      <c r="E40" s="155"/>
      <c r="F40" s="109">
        <f>F29+F39</f>
        <v>99.99999999999997</v>
      </c>
      <c r="G40" s="109">
        <f>G29+G39</f>
        <v>17369</v>
      </c>
      <c r="H40" s="109"/>
      <c r="I40" s="109">
        <f>I29+I39</f>
        <v>94.70320686280151</v>
      </c>
      <c r="J40" s="156">
        <f t="shared" si="1"/>
        <v>94.70320686280154</v>
      </c>
      <c r="K40" s="109">
        <f>K29+K39</f>
        <v>14974.510999999999</v>
      </c>
      <c r="L40" s="156">
        <f t="shared" si="2"/>
        <v>86.21400771489435</v>
      </c>
      <c r="M40" s="155"/>
    </row>
    <row r="41" spans="1:13" ht="15.75">
      <c r="A41" s="111"/>
      <c r="B41" s="112"/>
      <c r="C41" s="112"/>
      <c r="D41" s="188"/>
      <c r="E41" s="188"/>
      <c r="F41" s="188"/>
      <c r="G41" s="188"/>
      <c r="H41" s="188"/>
      <c r="I41" s="188"/>
      <c r="J41" s="188"/>
      <c r="K41" s="188"/>
      <c r="L41" s="188"/>
      <c r="M41" s="188"/>
    </row>
    <row r="42" spans="1:13" ht="17.25">
      <c r="A42" s="111"/>
      <c r="B42" s="112"/>
      <c r="C42" s="112"/>
      <c r="D42" s="189" t="s">
        <v>346</v>
      </c>
      <c r="E42" s="190"/>
      <c r="F42" s="114">
        <f>J40</f>
        <v>94.70320686280154</v>
      </c>
      <c r="G42" s="159" t="s">
        <v>6</v>
      </c>
      <c r="H42" s="158"/>
      <c r="I42" s="113">
        <f>L40</f>
        <v>86.21400771489435</v>
      </c>
      <c r="J42" s="191" t="s">
        <v>6</v>
      </c>
      <c r="K42" s="192"/>
      <c r="L42" s="111"/>
      <c r="M42" s="111"/>
    </row>
    <row r="44" spans="1:10" ht="15">
      <c r="A44" s="195" t="s">
        <v>49</v>
      </c>
      <c r="B44" s="195"/>
      <c r="C44" s="103"/>
      <c r="E44" s="153" t="s">
        <v>50</v>
      </c>
      <c r="F44" s="153"/>
      <c r="H44" s="196" t="s">
        <v>51</v>
      </c>
      <c r="I44" s="196"/>
      <c r="J44" s="196"/>
    </row>
    <row r="45" spans="1:11" ht="18">
      <c r="A45" s="186" t="s">
        <v>52</v>
      </c>
      <c r="B45" s="186"/>
      <c r="C45" s="92"/>
      <c r="D45" s="187" t="s">
        <v>53</v>
      </c>
      <c r="E45" s="187"/>
      <c r="H45" s="187" t="s">
        <v>31</v>
      </c>
      <c r="I45" s="187"/>
      <c r="J45" s="187"/>
      <c r="K45" s="18"/>
    </row>
  </sheetData>
  <sheetProtection/>
  <mergeCells count="17">
    <mergeCell ref="J4:K4"/>
    <mergeCell ref="A1:M1"/>
    <mergeCell ref="A2:M2"/>
    <mergeCell ref="A3:M3"/>
    <mergeCell ref="A44:B44"/>
    <mergeCell ref="H44:J44"/>
    <mergeCell ref="A7:M7"/>
    <mergeCell ref="E9:G9"/>
    <mergeCell ref="H9:J9"/>
    <mergeCell ref="K9:L9"/>
    <mergeCell ref="A8:M8"/>
    <mergeCell ref="A45:B45"/>
    <mergeCell ref="D45:E45"/>
    <mergeCell ref="H45:J45"/>
    <mergeCell ref="D41:M41"/>
    <mergeCell ref="D42:E42"/>
    <mergeCell ref="J42:K42"/>
  </mergeCells>
  <printOptions/>
  <pageMargins left="0.4" right="0" top="1" bottom="1" header="0.3" footer="0.3"/>
  <pageSetup horizontalDpi="600" verticalDpi="600" orientation="landscape" scale="70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S31"/>
  <sheetViews>
    <sheetView zoomScale="85" zoomScaleNormal="85" zoomScalePageLayoutView="0" workbookViewId="0" topLeftCell="B16">
      <selection activeCell="A1" sqref="A1:M33"/>
    </sheetView>
  </sheetViews>
  <sheetFormatPr defaultColWidth="9.140625" defaultRowHeight="15"/>
  <cols>
    <col min="1" max="1" width="12.7109375" style="111" customWidth="1"/>
    <col min="2" max="2" width="59.8515625" style="111" customWidth="1"/>
    <col min="3" max="3" width="7.7109375" style="115" customWidth="1"/>
    <col min="4" max="5" width="6.7109375" style="111" customWidth="1"/>
    <col min="6" max="6" width="9.28125" style="111" customWidth="1"/>
    <col min="7" max="7" width="11.00390625" style="111" customWidth="1"/>
    <col min="8" max="8" width="7.28125" style="111" customWidth="1"/>
    <col min="9" max="9" width="10.421875" style="111" customWidth="1"/>
    <col min="10" max="10" width="10.140625" style="111" customWidth="1"/>
    <col min="11" max="11" width="11.140625" style="111" customWidth="1"/>
    <col min="12" max="12" width="10.140625" style="111" customWidth="1"/>
    <col min="13" max="13" width="6.00390625" style="111" customWidth="1"/>
    <col min="14" max="16384" width="9.140625" style="111" customWidth="1"/>
  </cols>
  <sheetData>
    <row r="1" spans="1:20" ht="17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21"/>
      <c r="N1" s="121"/>
      <c r="O1" s="121"/>
      <c r="P1" s="121"/>
      <c r="Q1" s="121"/>
      <c r="R1" s="121"/>
      <c r="S1" s="121"/>
      <c r="T1" s="121"/>
    </row>
    <row r="2" spans="1:20" ht="17.25">
      <c r="A2" s="199" t="s">
        <v>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21"/>
      <c r="N2" s="121"/>
      <c r="O2" s="121"/>
      <c r="P2" s="121"/>
      <c r="Q2" s="121"/>
      <c r="R2" s="121"/>
      <c r="S2" s="121"/>
      <c r="T2" s="121"/>
    </row>
    <row r="3" spans="1:20" ht="17.25">
      <c r="A3" s="199" t="s">
        <v>35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21"/>
      <c r="N3" s="121"/>
      <c r="O3" s="121"/>
      <c r="P3" s="121"/>
      <c r="Q3" s="121"/>
      <c r="R3" s="121"/>
      <c r="S3" s="121"/>
      <c r="T3" s="121"/>
    </row>
    <row r="4" spans="1:20" ht="17.25">
      <c r="A4" s="122" t="s">
        <v>137</v>
      </c>
      <c r="B4" s="122"/>
      <c r="C4" s="123"/>
      <c r="D4" s="122"/>
      <c r="E4" s="122"/>
      <c r="F4" s="122"/>
      <c r="G4" s="122"/>
      <c r="H4" s="122"/>
      <c r="I4" s="122"/>
      <c r="J4" s="122"/>
      <c r="K4" s="124">
        <f>G25</f>
        <v>464</v>
      </c>
      <c r="L4" s="120"/>
      <c r="M4" s="121"/>
      <c r="N4" s="121"/>
      <c r="O4" s="121"/>
      <c r="P4" s="121"/>
      <c r="Q4" s="121"/>
      <c r="R4" s="121"/>
      <c r="S4" s="121"/>
      <c r="T4" s="121"/>
    </row>
    <row r="5" spans="1:20" ht="17.25">
      <c r="A5" s="122" t="s">
        <v>366</v>
      </c>
      <c r="B5" s="122"/>
      <c r="C5" s="123"/>
      <c r="D5" s="122"/>
      <c r="E5" s="122"/>
      <c r="F5" s="122"/>
      <c r="G5" s="122"/>
      <c r="H5" s="122"/>
      <c r="I5" s="122"/>
      <c r="J5" s="122"/>
      <c r="K5" s="124">
        <f>K25</f>
        <v>375.855</v>
      </c>
      <c r="L5" s="120"/>
      <c r="M5" s="121"/>
      <c r="N5" s="121"/>
      <c r="O5" s="121"/>
      <c r="P5" s="121"/>
      <c r="Q5" s="121"/>
      <c r="R5" s="121"/>
      <c r="S5" s="121"/>
      <c r="T5" s="121"/>
    </row>
    <row r="6" spans="1:20" ht="17.25">
      <c r="A6" s="122" t="s">
        <v>77</v>
      </c>
      <c r="B6" s="122"/>
      <c r="C6" s="123"/>
      <c r="D6" s="122"/>
      <c r="E6" s="122"/>
      <c r="F6" s="122"/>
      <c r="G6" s="122"/>
      <c r="H6" s="122"/>
      <c r="I6" s="122"/>
      <c r="J6" s="122"/>
      <c r="K6" s="124">
        <f>J27</f>
        <v>81.0032327586207</v>
      </c>
      <c r="L6" s="122"/>
      <c r="M6" s="121"/>
      <c r="N6" s="121"/>
      <c r="O6" s="121"/>
      <c r="P6" s="121"/>
      <c r="Q6" s="121"/>
      <c r="R6" s="121"/>
      <c r="S6" s="121"/>
      <c r="T6" s="121"/>
    </row>
    <row r="7" spans="1:12" ht="17.25">
      <c r="A7" s="200" t="s">
        <v>362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1:12" ht="24">
      <c r="A8" s="201" t="s">
        <v>361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3" ht="41.25" customHeight="1">
      <c r="A9" s="16"/>
      <c r="B9" s="5" t="s">
        <v>37</v>
      </c>
      <c r="C9" s="5" t="s">
        <v>156</v>
      </c>
      <c r="D9" s="5" t="s">
        <v>18</v>
      </c>
      <c r="E9" s="198" t="s">
        <v>1</v>
      </c>
      <c r="F9" s="198"/>
      <c r="G9" s="198"/>
      <c r="H9" s="198" t="s">
        <v>355</v>
      </c>
      <c r="I9" s="198"/>
      <c r="J9" s="198"/>
      <c r="K9" s="198" t="s">
        <v>378</v>
      </c>
      <c r="L9" s="198"/>
      <c r="M9" s="5" t="s">
        <v>2</v>
      </c>
    </row>
    <row r="10" spans="1:13" ht="31.5">
      <c r="A10" s="16"/>
      <c r="B10" s="2"/>
      <c r="C10" s="4"/>
      <c r="D10" s="2"/>
      <c r="E10" s="1" t="s">
        <v>3</v>
      </c>
      <c r="F10" s="1" t="s">
        <v>4</v>
      </c>
      <c r="G10" s="1" t="s">
        <v>5</v>
      </c>
      <c r="H10" s="1" t="s">
        <v>3</v>
      </c>
      <c r="I10" s="1" t="s">
        <v>32</v>
      </c>
      <c r="J10" s="1" t="s">
        <v>6</v>
      </c>
      <c r="K10" s="1" t="s">
        <v>7</v>
      </c>
      <c r="L10" s="1" t="s">
        <v>6</v>
      </c>
      <c r="M10" s="3"/>
    </row>
    <row r="11" spans="1:13" ht="19.5">
      <c r="A11" s="97">
        <v>1</v>
      </c>
      <c r="B11" s="1" t="s">
        <v>9</v>
      </c>
      <c r="C11" s="118"/>
      <c r="D11" s="1" t="s">
        <v>10</v>
      </c>
      <c r="E11" s="1" t="s">
        <v>11</v>
      </c>
      <c r="F11" s="1" t="s">
        <v>12</v>
      </c>
      <c r="G11" s="4">
        <v>6</v>
      </c>
      <c r="H11" s="4">
        <v>10</v>
      </c>
      <c r="I11" s="4">
        <v>11</v>
      </c>
      <c r="J11" s="4">
        <v>12</v>
      </c>
      <c r="K11" s="4">
        <v>14</v>
      </c>
      <c r="L11" s="4">
        <v>15</v>
      </c>
      <c r="M11" s="4">
        <v>16</v>
      </c>
    </row>
    <row r="12" spans="1:13" ht="23.25" customHeight="1">
      <c r="A12" s="34" t="s">
        <v>13</v>
      </c>
      <c r="B12" s="67" t="s">
        <v>24</v>
      </c>
      <c r="C12" s="117"/>
      <c r="D12" s="1"/>
      <c r="E12" s="6"/>
      <c r="F12" s="9"/>
      <c r="G12" s="10"/>
      <c r="H12" s="10"/>
      <c r="I12" s="10"/>
      <c r="J12" s="10"/>
      <c r="K12" s="10"/>
      <c r="L12" s="10"/>
      <c r="M12" s="60"/>
    </row>
    <row r="13" spans="1:13" ht="24" customHeight="1">
      <c r="A13" s="34" t="s">
        <v>147</v>
      </c>
      <c r="B13" s="60" t="s">
        <v>138</v>
      </c>
      <c r="C13" s="4">
        <v>29611</v>
      </c>
      <c r="D13" s="1" t="s">
        <v>74</v>
      </c>
      <c r="E13" s="170">
        <v>3</v>
      </c>
      <c r="F13" s="119">
        <f>G13/G25*100</f>
        <v>19.396551724137932</v>
      </c>
      <c r="G13" s="119">
        <v>90</v>
      </c>
      <c r="H13" s="170">
        <v>3</v>
      </c>
      <c r="I13" s="119">
        <f>H13/E13*F13</f>
        <v>19.396551724137932</v>
      </c>
      <c r="J13" s="119">
        <f>I13/F13*100</f>
        <v>100</v>
      </c>
      <c r="K13" s="119">
        <v>89.5</v>
      </c>
      <c r="L13" s="119">
        <f>K13/G13*100</f>
        <v>99.44444444444444</v>
      </c>
      <c r="M13" s="60"/>
    </row>
    <row r="14" spans="1:13" s="125" customFormat="1" ht="24" customHeight="1">
      <c r="A14" s="98" t="s">
        <v>44</v>
      </c>
      <c r="B14" s="67" t="s">
        <v>25</v>
      </c>
      <c r="C14" s="35"/>
      <c r="D14" s="1"/>
      <c r="E14" s="35"/>
      <c r="F14" s="168">
        <f>G14/G25*100</f>
        <v>19.396551724137932</v>
      </c>
      <c r="G14" s="168">
        <v>90</v>
      </c>
      <c r="H14" s="37"/>
      <c r="I14" s="168">
        <f>I13</f>
        <v>19.396551724137932</v>
      </c>
      <c r="J14" s="168">
        <f>J13</f>
        <v>100</v>
      </c>
      <c r="K14" s="119">
        <v>89.5</v>
      </c>
      <c r="L14" s="168">
        <f>L13</f>
        <v>99.44444444444444</v>
      </c>
      <c r="M14" s="60"/>
    </row>
    <row r="15" spans="1:13" ht="24" customHeight="1">
      <c r="A15" s="98" t="s">
        <v>27</v>
      </c>
      <c r="B15" s="67" t="s">
        <v>26</v>
      </c>
      <c r="C15" s="118"/>
      <c r="D15" s="1"/>
      <c r="E15" s="118"/>
      <c r="F15" s="119"/>
      <c r="G15" s="181"/>
      <c r="H15" s="118"/>
      <c r="I15" s="119"/>
      <c r="J15" s="119"/>
      <c r="K15" s="181"/>
      <c r="L15" s="119"/>
      <c r="M15" s="60"/>
    </row>
    <row r="16" spans="1:13" ht="24" customHeight="1">
      <c r="A16" s="97" t="s">
        <v>148</v>
      </c>
      <c r="B16" s="60" t="s">
        <v>139</v>
      </c>
      <c r="C16" s="4">
        <v>22512</v>
      </c>
      <c r="D16" s="1" t="s">
        <v>20</v>
      </c>
      <c r="E16" s="4">
        <v>3</v>
      </c>
      <c r="F16" s="119">
        <f>G16/G25*100</f>
        <v>7.112068965517242</v>
      </c>
      <c r="G16" s="119">
        <v>33</v>
      </c>
      <c r="H16" s="4">
        <v>3</v>
      </c>
      <c r="I16" s="119">
        <f aca="true" t="shared" si="0" ref="I16:I23">H16/E16*F16</f>
        <v>7.112068965517242</v>
      </c>
      <c r="J16" s="119">
        <f>I16/F16*100</f>
        <v>100</v>
      </c>
      <c r="K16" s="119">
        <v>33</v>
      </c>
      <c r="L16" s="119">
        <f>K16/G16*100</f>
        <v>100</v>
      </c>
      <c r="M16" s="60"/>
    </row>
    <row r="17" spans="1:13" ht="24" customHeight="1">
      <c r="A17" s="97" t="s">
        <v>149</v>
      </c>
      <c r="B17" s="60" t="s">
        <v>140</v>
      </c>
      <c r="C17" s="4">
        <v>22512</v>
      </c>
      <c r="D17" s="1" t="s">
        <v>20</v>
      </c>
      <c r="E17" s="4">
        <v>2</v>
      </c>
      <c r="F17" s="119">
        <f>G17/G25*100</f>
        <v>3.4482758620689653</v>
      </c>
      <c r="G17" s="119">
        <v>16</v>
      </c>
      <c r="H17" s="4">
        <v>2</v>
      </c>
      <c r="I17" s="119">
        <f t="shared" si="0"/>
        <v>3.4482758620689653</v>
      </c>
      <c r="J17" s="119">
        <f aca="true" t="shared" si="1" ref="J17:J25">I17/F17*100</f>
        <v>100</v>
      </c>
      <c r="K17" s="119">
        <v>16</v>
      </c>
      <c r="L17" s="119">
        <f aca="true" t="shared" si="2" ref="L17:L25">K17/G17*100</f>
        <v>100</v>
      </c>
      <c r="M17" s="60"/>
    </row>
    <row r="18" spans="1:13" ht="36" customHeight="1">
      <c r="A18" s="97" t="s">
        <v>150</v>
      </c>
      <c r="B18" s="60" t="s">
        <v>141</v>
      </c>
      <c r="C18" s="4">
        <v>22522</v>
      </c>
      <c r="D18" s="1" t="s">
        <v>23</v>
      </c>
      <c r="E18" s="4">
        <v>1</v>
      </c>
      <c r="F18" s="119">
        <f>G18/G25*100</f>
        <v>6.4655172413793105</v>
      </c>
      <c r="G18" s="119">
        <v>30</v>
      </c>
      <c r="H18" s="4">
        <v>1</v>
      </c>
      <c r="I18" s="119">
        <f t="shared" si="0"/>
        <v>6.4655172413793105</v>
      </c>
      <c r="J18" s="119">
        <f t="shared" si="1"/>
        <v>100</v>
      </c>
      <c r="K18" s="119">
        <v>23</v>
      </c>
      <c r="L18" s="119">
        <f t="shared" si="2"/>
        <v>76.66666666666667</v>
      </c>
      <c r="M18" s="60"/>
    </row>
    <row r="19" spans="1:13" ht="36" customHeight="1">
      <c r="A19" s="97" t="s">
        <v>151</v>
      </c>
      <c r="B19" s="60" t="s">
        <v>142</v>
      </c>
      <c r="C19" s="4">
        <v>22522</v>
      </c>
      <c r="D19" s="1" t="s">
        <v>20</v>
      </c>
      <c r="E19" s="4">
        <v>5</v>
      </c>
      <c r="F19" s="119">
        <f>G19/G25*100</f>
        <v>10.775862068965516</v>
      </c>
      <c r="G19" s="119">
        <v>50</v>
      </c>
      <c r="H19" s="4">
        <v>5</v>
      </c>
      <c r="I19" s="119">
        <f t="shared" si="0"/>
        <v>10.775862068965516</v>
      </c>
      <c r="J19" s="119">
        <f t="shared" si="1"/>
        <v>100</v>
      </c>
      <c r="K19" s="119">
        <v>50</v>
      </c>
      <c r="L19" s="119">
        <f t="shared" si="2"/>
        <v>100</v>
      </c>
      <c r="M19" s="91"/>
    </row>
    <row r="20" spans="1:253" ht="22.5" customHeight="1">
      <c r="A20" s="97" t="s">
        <v>152</v>
      </c>
      <c r="B20" s="60" t="s">
        <v>143</v>
      </c>
      <c r="C20" s="4">
        <v>22522</v>
      </c>
      <c r="D20" s="1" t="s">
        <v>23</v>
      </c>
      <c r="E20" s="4">
        <v>1</v>
      </c>
      <c r="F20" s="119">
        <f>G20/G25*100</f>
        <v>28.01724137931034</v>
      </c>
      <c r="G20" s="119">
        <v>130</v>
      </c>
      <c r="H20" s="4">
        <v>1</v>
      </c>
      <c r="I20" s="119">
        <f t="shared" si="0"/>
        <v>28.01724137931034</v>
      </c>
      <c r="J20" s="119">
        <f t="shared" si="1"/>
        <v>100</v>
      </c>
      <c r="K20" s="119">
        <v>122.355</v>
      </c>
      <c r="L20" s="119">
        <f t="shared" si="2"/>
        <v>94.11923076923078</v>
      </c>
      <c r="M20" s="67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pans="1:253" ht="22.5" customHeight="1">
      <c r="A21" s="97" t="s">
        <v>153</v>
      </c>
      <c r="B21" s="60" t="s">
        <v>144</v>
      </c>
      <c r="C21" s="4">
        <v>22522</v>
      </c>
      <c r="D21" s="1" t="s">
        <v>23</v>
      </c>
      <c r="E21" s="4">
        <v>1</v>
      </c>
      <c r="F21" s="119">
        <f>G21/G25*100</f>
        <v>10.775862068965516</v>
      </c>
      <c r="G21" s="119">
        <v>50</v>
      </c>
      <c r="H21" s="4">
        <v>1</v>
      </c>
      <c r="I21" s="119">
        <f t="shared" si="0"/>
        <v>10.775862068965516</v>
      </c>
      <c r="J21" s="119">
        <f t="shared" si="1"/>
        <v>100</v>
      </c>
      <c r="K21" s="119">
        <v>12</v>
      </c>
      <c r="L21" s="119">
        <f t="shared" si="2"/>
        <v>24</v>
      </c>
      <c r="M21" s="67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pans="1:253" ht="22.5" customHeight="1">
      <c r="A22" s="97" t="s">
        <v>154</v>
      </c>
      <c r="B22" s="61" t="s">
        <v>145</v>
      </c>
      <c r="C22" s="4">
        <v>22522</v>
      </c>
      <c r="D22" s="60" t="s">
        <v>23</v>
      </c>
      <c r="E22" s="4">
        <v>1</v>
      </c>
      <c r="F22" s="119">
        <f>G22/G25*100</f>
        <v>10.775862068965516</v>
      </c>
      <c r="G22" s="119">
        <v>50</v>
      </c>
      <c r="H22" s="4">
        <v>1</v>
      </c>
      <c r="I22" s="119">
        <f t="shared" si="0"/>
        <v>10.775862068965516</v>
      </c>
      <c r="J22" s="119">
        <f t="shared" si="1"/>
        <v>100</v>
      </c>
      <c r="K22" s="119">
        <v>15</v>
      </c>
      <c r="L22" s="119">
        <f t="shared" si="2"/>
        <v>30</v>
      </c>
      <c r="M22" s="60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pans="1:13" ht="22.5" customHeight="1">
      <c r="A23" s="97" t="s">
        <v>155</v>
      </c>
      <c r="B23" s="61" t="s">
        <v>146</v>
      </c>
      <c r="C23" s="4">
        <v>22522</v>
      </c>
      <c r="D23" s="60" t="s">
        <v>23</v>
      </c>
      <c r="E23" s="4">
        <v>1</v>
      </c>
      <c r="F23" s="119">
        <f>G23/G25*100</f>
        <v>3.2327586206896552</v>
      </c>
      <c r="G23" s="119">
        <v>15</v>
      </c>
      <c r="H23" s="4">
        <v>1</v>
      </c>
      <c r="I23" s="119">
        <f t="shared" si="0"/>
        <v>3.2327586206896552</v>
      </c>
      <c r="J23" s="119">
        <f t="shared" si="1"/>
        <v>100</v>
      </c>
      <c r="K23" s="119">
        <v>15</v>
      </c>
      <c r="L23" s="119">
        <f t="shared" si="2"/>
        <v>100</v>
      </c>
      <c r="M23" s="104"/>
    </row>
    <row r="24" spans="1:13" ht="22.5" customHeight="1">
      <c r="A24" s="136" t="s">
        <v>126</v>
      </c>
      <c r="B24" s="82" t="s">
        <v>28</v>
      </c>
      <c r="C24" s="118"/>
      <c r="D24" s="7"/>
      <c r="E24" s="117"/>
      <c r="F24" s="169">
        <f>SUM(F16:F23)</f>
        <v>80.60344827586206</v>
      </c>
      <c r="G24" s="169">
        <f>SUM(G16:G23)</f>
        <v>374</v>
      </c>
      <c r="H24" s="167"/>
      <c r="I24" s="169">
        <f>SUM(I16:I23)</f>
        <v>80.60344827586206</v>
      </c>
      <c r="J24" s="168">
        <f t="shared" si="1"/>
        <v>100</v>
      </c>
      <c r="K24" s="169">
        <f>SUM(K16:K23)</f>
        <v>286.355</v>
      </c>
      <c r="L24" s="168">
        <f t="shared" si="2"/>
        <v>76.56550802139039</v>
      </c>
      <c r="M24" s="104"/>
    </row>
    <row r="25" spans="1:13" ht="24.75" customHeight="1">
      <c r="A25" s="198" t="s">
        <v>157</v>
      </c>
      <c r="B25" s="198"/>
      <c r="C25" s="118"/>
      <c r="D25" s="7"/>
      <c r="E25" s="117"/>
      <c r="F25" s="169">
        <f>F14+F24</f>
        <v>100</v>
      </c>
      <c r="G25" s="169">
        <f>G14+G24</f>
        <v>464</v>
      </c>
      <c r="H25" s="167"/>
      <c r="I25" s="169">
        <f>I14+I24</f>
        <v>100</v>
      </c>
      <c r="J25" s="168">
        <f t="shared" si="1"/>
        <v>100</v>
      </c>
      <c r="K25" s="169">
        <f>K14+K24</f>
        <v>375.855</v>
      </c>
      <c r="L25" s="168">
        <f t="shared" si="2"/>
        <v>81.0032327586207</v>
      </c>
      <c r="M25" s="104"/>
    </row>
    <row r="26" s="126" customFormat="1" ht="20.25" customHeight="1">
      <c r="C26" s="127"/>
    </row>
    <row r="27" spans="3:12" s="129" customFormat="1" ht="18.75" customHeight="1">
      <c r="C27" s="130" t="s">
        <v>75</v>
      </c>
      <c r="F27" s="175">
        <f>J25</f>
        <v>100</v>
      </c>
      <c r="G27" s="130" t="s">
        <v>6</v>
      </c>
      <c r="H27" s="130" t="s">
        <v>78</v>
      </c>
      <c r="I27" s="130"/>
      <c r="J27" s="135">
        <f>L25</f>
        <v>81.0032327586207</v>
      </c>
      <c r="K27" s="130" t="s">
        <v>6</v>
      </c>
      <c r="L27" s="131"/>
    </row>
    <row r="28" spans="3:7" s="126" customFormat="1" ht="14.25">
      <c r="C28" s="127"/>
      <c r="D28" s="128"/>
      <c r="E28" s="128"/>
      <c r="F28" s="128"/>
      <c r="G28" s="128"/>
    </row>
    <row r="29" spans="3:7" s="126" customFormat="1" ht="14.25">
      <c r="C29" s="127"/>
      <c r="D29" s="128"/>
      <c r="E29" s="128"/>
      <c r="F29" s="128"/>
      <c r="G29" s="128"/>
    </row>
    <row r="30" spans="1:13" ht="17.25">
      <c r="A30" s="202" t="s">
        <v>49</v>
      </c>
      <c r="B30" s="202"/>
      <c r="E30" s="203" t="s">
        <v>50</v>
      </c>
      <c r="F30" s="203"/>
      <c r="H30" s="203"/>
      <c r="I30" s="203"/>
      <c r="L30" s="203" t="s">
        <v>50</v>
      </c>
      <c r="M30" s="203"/>
    </row>
    <row r="31" spans="1:13" ht="22.5">
      <c r="A31" s="204" t="s">
        <v>52</v>
      </c>
      <c r="B31" s="204"/>
      <c r="C31" s="132"/>
      <c r="D31" s="133"/>
      <c r="E31" s="205" t="s">
        <v>53</v>
      </c>
      <c r="F31" s="205"/>
      <c r="G31" s="133"/>
      <c r="H31" s="205"/>
      <c r="I31" s="205"/>
      <c r="J31" s="134"/>
      <c r="K31" s="187" t="s">
        <v>31</v>
      </c>
      <c r="L31" s="187"/>
      <c r="M31" s="187"/>
    </row>
  </sheetData>
  <sheetProtection/>
  <mergeCells count="17">
    <mergeCell ref="K31:M31"/>
    <mergeCell ref="L30:M30"/>
    <mergeCell ref="A25:B25"/>
    <mergeCell ref="A30:B30"/>
    <mergeCell ref="E30:F30"/>
    <mergeCell ref="H30:I30"/>
    <mergeCell ref="A31:B31"/>
    <mergeCell ref="E31:F31"/>
    <mergeCell ref="H31:I31"/>
    <mergeCell ref="H9:J9"/>
    <mergeCell ref="K9:L9"/>
    <mergeCell ref="A1:L1"/>
    <mergeCell ref="A2:L2"/>
    <mergeCell ref="A3:L3"/>
    <mergeCell ref="A7:L7"/>
    <mergeCell ref="A8:L8"/>
    <mergeCell ref="E9:G9"/>
  </mergeCells>
  <printOptions/>
  <pageMargins left="0.65" right="0.2" top="0.5" bottom="0.25" header="0.3" footer="0.3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C1">
      <selection activeCell="A1" sqref="A1:L71"/>
    </sheetView>
  </sheetViews>
  <sheetFormatPr defaultColWidth="9.140625" defaultRowHeight="15"/>
  <cols>
    <col min="1" max="1" width="5.8515625" style="47" customWidth="1"/>
    <col min="2" max="2" width="62.8515625" style="47" customWidth="1"/>
    <col min="3" max="3" width="8.8515625" style="47" customWidth="1"/>
    <col min="4" max="4" width="6.7109375" style="47" customWidth="1"/>
    <col min="5" max="5" width="7.8515625" style="47" customWidth="1"/>
    <col min="6" max="6" width="8.7109375" style="47" customWidth="1"/>
    <col min="7" max="7" width="9.140625" style="47" customWidth="1"/>
    <col min="8" max="9" width="8.57421875" style="47" customWidth="1"/>
    <col min="10" max="10" width="12.28125" style="47" customWidth="1"/>
    <col min="11" max="11" width="10.00390625" style="47" customWidth="1"/>
    <col min="12" max="12" width="4.57421875" style="47" customWidth="1"/>
    <col min="13" max="16384" width="9.140625" style="47" customWidth="1"/>
  </cols>
  <sheetData>
    <row r="1" spans="1:12" ht="15.7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5.75">
      <c r="A2" s="209" t="s">
        <v>34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5.75">
      <c r="A3" s="209" t="s">
        <v>35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5.75">
      <c r="A4" s="90" t="s">
        <v>368</v>
      </c>
      <c r="B4" s="90"/>
      <c r="C4" s="90"/>
      <c r="D4" s="90"/>
      <c r="E4" s="90"/>
      <c r="F4" s="90"/>
      <c r="G4" s="90"/>
      <c r="H4" s="90"/>
      <c r="I4" s="90"/>
      <c r="J4" s="95">
        <f>F65</f>
        <v>5975</v>
      </c>
      <c r="K4" s="90"/>
      <c r="L4" s="29"/>
    </row>
    <row r="5" spans="1:12" ht="15.75">
      <c r="A5" s="90" t="s">
        <v>369</v>
      </c>
      <c r="B5" s="90"/>
      <c r="C5" s="90"/>
      <c r="D5" s="90"/>
      <c r="E5" s="90"/>
      <c r="F5" s="90"/>
      <c r="G5" s="90"/>
      <c r="H5" s="90"/>
      <c r="I5" s="90"/>
      <c r="J5" s="95">
        <f>J65</f>
        <v>5787.236000000001</v>
      </c>
      <c r="K5" s="90"/>
      <c r="L5" s="29"/>
    </row>
    <row r="6" spans="1:12" ht="15.75">
      <c r="A6" s="90" t="s">
        <v>370</v>
      </c>
      <c r="B6" s="90"/>
      <c r="C6" s="90"/>
      <c r="D6" s="90"/>
      <c r="E6" s="90"/>
      <c r="F6" s="90"/>
      <c r="G6" s="90"/>
      <c r="H6" s="90"/>
      <c r="I6" s="90"/>
      <c r="J6" s="95">
        <f>K65</f>
        <v>96.85750627615064</v>
      </c>
      <c r="K6" s="90"/>
      <c r="L6" s="90"/>
    </row>
    <row r="7" spans="1:12" ht="22.5">
      <c r="A7" s="197" t="s">
        <v>367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</row>
    <row r="8" spans="1:12" s="48" customFormat="1" ht="49.5" customHeight="1">
      <c r="A8" s="198" t="s">
        <v>17</v>
      </c>
      <c r="B8" s="198" t="s">
        <v>37</v>
      </c>
      <c r="C8" s="198" t="s">
        <v>21</v>
      </c>
      <c r="D8" s="198" t="s">
        <v>1</v>
      </c>
      <c r="E8" s="198"/>
      <c r="F8" s="198"/>
      <c r="G8" s="207" t="s">
        <v>355</v>
      </c>
      <c r="H8" s="212"/>
      <c r="I8" s="208"/>
      <c r="J8" s="207" t="s">
        <v>356</v>
      </c>
      <c r="K8" s="208"/>
      <c r="L8" s="5" t="s">
        <v>2</v>
      </c>
    </row>
    <row r="9" spans="1:12" ht="33" customHeight="1">
      <c r="A9" s="198"/>
      <c r="B9" s="198"/>
      <c r="C9" s="198"/>
      <c r="D9" s="1" t="s">
        <v>3</v>
      </c>
      <c r="E9" s="1" t="s">
        <v>4</v>
      </c>
      <c r="F9" s="1" t="s">
        <v>5</v>
      </c>
      <c r="G9" s="1" t="s">
        <v>358</v>
      </c>
      <c r="H9" s="1" t="s">
        <v>30</v>
      </c>
      <c r="I9" s="1" t="s">
        <v>6</v>
      </c>
      <c r="J9" s="1" t="s">
        <v>7</v>
      </c>
      <c r="K9" s="1" t="s">
        <v>6</v>
      </c>
      <c r="L9" s="3"/>
    </row>
    <row r="10" spans="1:12" s="66" customFormat="1" ht="23.25" customHeight="1">
      <c r="A10" s="65">
        <v>1</v>
      </c>
      <c r="B10" s="14" t="s">
        <v>9</v>
      </c>
      <c r="C10" s="14" t="s">
        <v>10</v>
      </c>
      <c r="D10" s="14" t="s">
        <v>11</v>
      </c>
      <c r="E10" s="14" t="s">
        <v>12</v>
      </c>
      <c r="F10" s="7">
        <v>6</v>
      </c>
      <c r="G10" s="7">
        <v>10</v>
      </c>
      <c r="H10" s="7">
        <v>11</v>
      </c>
      <c r="I10" s="7">
        <v>12</v>
      </c>
      <c r="J10" s="7">
        <v>13</v>
      </c>
      <c r="K10" s="7">
        <v>14</v>
      </c>
      <c r="L10" s="7">
        <v>15</v>
      </c>
    </row>
    <row r="11" spans="1:12" ht="17.25" customHeight="1">
      <c r="A11" s="54" t="s">
        <v>13</v>
      </c>
      <c r="B11" s="77" t="s">
        <v>22</v>
      </c>
      <c r="C11" s="5"/>
      <c r="D11" s="37"/>
      <c r="E11" s="55"/>
      <c r="F11" s="55"/>
      <c r="G11" s="55"/>
      <c r="H11" s="55"/>
      <c r="I11" s="55"/>
      <c r="J11" s="59"/>
      <c r="K11" s="55"/>
      <c r="L11" s="22"/>
    </row>
    <row r="12" spans="1:12" ht="18.75" customHeight="1">
      <c r="A12" s="53">
        <v>1</v>
      </c>
      <c r="B12" s="77" t="s">
        <v>60</v>
      </c>
      <c r="C12" s="1"/>
      <c r="D12" s="35"/>
      <c r="E12" s="55"/>
      <c r="F12" s="56"/>
      <c r="G12" s="56"/>
      <c r="H12" s="36"/>
      <c r="I12" s="36"/>
      <c r="J12" s="94"/>
      <c r="K12" s="56"/>
      <c r="L12" s="22"/>
    </row>
    <row r="13" spans="1:12" ht="15.75">
      <c r="A13" s="54" t="s">
        <v>55</v>
      </c>
      <c r="B13" s="78" t="s">
        <v>158</v>
      </c>
      <c r="C13" s="1"/>
      <c r="D13" s="35"/>
      <c r="E13" s="55"/>
      <c r="F13" s="36"/>
      <c r="G13" s="56"/>
      <c r="H13" s="36"/>
      <c r="I13" s="36"/>
      <c r="J13" s="36"/>
      <c r="K13" s="56"/>
      <c r="L13" s="10"/>
    </row>
    <row r="14" spans="1:12" ht="15.75">
      <c r="A14" s="64" t="s">
        <v>167</v>
      </c>
      <c r="B14" s="76" t="s">
        <v>63</v>
      </c>
      <c r="C14" s="1" t="s">
        <v>64</v>
      </c>
      <c r="D14" s="35">
        <v>2</v>
      </c>
      <c r="E14" s="36">
        <f>F14/F61*100</f>
        <v>1.0247651579846286</v>
      </c>
      <c r="F14" s="36">
        <v>60</v>
      </c>
      <c r="G14" s="35">
        <v>2</v>
      </c>
      <c r="H14" s="36">
        <f>G14/D14*E14</f>
        <v>1.0247651579846286</v>
      </c>
      <c r="I14" s="36">
        <f>H14/E14*100</f>
        <v>100</v>
      </c>
      <c r="J14" s="36">
        <v>60</v>
      </c>
      <c r="K14" s="36">
        <f>J14/F14*100</f>
        <v>100</v>
      </c>
      <c r="L14" s="10"/>
    </row>
    <row r="15" spans="1:12" ht="39" customHeight="1">
      <c r="A15" s="64" t="s">
        <v>168</v>
      </c>
      <c r="B15" s="73" t="s">
        <v>159</v>
      </c>
      <c r="C15" s="1" t="s">
        <v>16</v>
      </c>
      <c r="D15" s="35">
        <v>150</v>
      </c>
      <c r="E15" s="36">
        <f>F15/F61*100</f>
        <v>20.495303159692572</v>
      </c>
      <c r="F15" s="36">
        <v>1200</v>
      </c>
      <c r="G15" s="35">
        <v>150</v>
      </c>
      <c r="H15" s="36">
        <f aca="true" t="shared" si="0" ref="H15:H59">G15/D15*E15</f>
        <v>20.495303159692572</v>
      </c>
      <c r="I15" s="36">
        <f aca="true" t="shared" si="1" ref="I15:I61">H15/E15*100</f>
        <v>100</v>
      </c>
      <c r="J15" s="36">
        <v>1199.882</v>
      </c>
      <c r="K15" s="36">
        <f aca="true" t="shared" si="2" ref="K15:K65">J15/F15*100</f>
        <v>99.99016666666667</v>
      </c>
      <c r="L15" s="25"/>
    </row>
    <row r="16" spans="1:12" ht="17.25" customHeight="1">
      <c r="A16" s="64" t="s">
        <v>169</v>
      </c>
      <c r="B16" s="73" t="s">
        <v>67</v>
      </c>
      <c r="C16" s="1" t="s">
        <v>16</v>
      </c>
      <c r="D16" s="35">
        <v>20</v>
      </c>
      <c r="E16" s="36">
        <f>F16/F61*100</f>
        <v>1.0247651579846286</v>
      </c>
      <c r="F16" s="36">
        <v>60</v>
      </c>
      <c r="G16" s="35">
        <v>20</v>
      </c>
      <c r="H16" s="36">
        <f t="shared" si="0"/>
        <v>1.0247651579846286</v>
      </c>
      <c r="I16" s="36">
        <f t="shared" si="1"/>
        <v>100</v>
      </c>
      <c r="J16" s="36">
        <v>60</v>
      </c>
      <c r="K16" s="36">
        <f t="shared" si="2"/>
        <v>100</v>
      </c>
      <c r="L16" s="25"/>
    </row>
    <row r="17" spans="1:12" ht="17.25" customHeight="1">
      <c r="A17" s="64" t="s">
        <v>170</v>
      </c>
      <c r="B17" s="74" t="s">
        <v>160</v>
      </c>
      <c r="C17" s="1" t="s">
        <v>16</v>
      </c>
      <c r="D17" s="35">
        <v>5</v>
      </c>
      <c r="E17" s="36">
        <f>F17/F61*100</f>
        <v>10.247651579846286</v>
      </c>
      <c r="F17" s="36">
        <v>600</v>
      </c>
      <c r="G17" s="35">
        <v>5</v>
      </c>
      <c r="H17" s="36">
        <f t="shared" si="0"/>
        <v>10.247651579846286</v>
      </c>
      <c r="I17" s="36">
        <f t="shared" si="1"/>
        <v>100</v>
      </c>
      <c r="J17" s="36">
        <v>600</v>
      </c>
      <c r="K17" s="36">
        <f t="shared" si="2"/>
        <v>100</v>
      </c>
      <c r="L17" s="25"/>
    </row>
    <row r="18" spans="1:12" ht="17.25" customHeight="1">
      <c r="A18" s="54" t="s">
        <v>46</v>
      </c>
      <c r="B18" s="75" t="s">
        <v>161</v>
      </c>
      <c r="C18" s="1"/>
      <c r="D18" s="35"/>
      <c r="E18" s="36"/>
      <c r="F18" s="36"/>
      <c r="G18" s="35"/>
      <c r="H18" s="36"/>
      <c r="I18" s="36"/>
      <c r="J18" s="36"/>
      <c r="K18" s="36"/>
      <c r="L18" s="25"/>
    </row>
    <row r="19" spans="1:12" ht="35.25" customHeight="1">
      <c r="A19" s="64" t="s">
        <v>171</v>
      </c>
      <c r="B19" s="91" t="s">
        <v>59</v>
      </c>
      <c r="C19" s="1" t="s">
        <v>15</v>
      </c>
      <c r="D19" s="35">
        <v>20</v>
      </c>
      <c r="E19" s="36">
        <f>F19/F61*100</f>
        <v>17.079419299743808</v>
      </c>
      <c r="F19" s="36">
        <v>1000</v>
      </c>
      <c r="G19" s="35">
        <v>20</v>
      </c>
      <c r="H19" s="36">
        <f t="shared" si="0"/>
        <v>17.079419299743808</v>
      </c>
      <c r="I19" s="36">
        <f t="shared" si="1"/>
        <v>100</v>
      </c>
      <c r="J19" s="36">
        <v>1000</v>
      </c>
      <c r="K19" s="36">
        <f t="shared" si="2"/>
        <v>100</v>
      </c>
      <c r="L19" s="25"/>
    </row>
    <row r="20" spans="1:12" ht="27" customHeight="1">
      <c r="A20" s="64" t="s">
        <v>172</v>
      </c>
      <c r="B20" s="74" t="s">
        <v>162</v>
      </c>
      <c r="C20" s="1" t="s">
        <v>15</v>
      </c>
      <c r="D20" s="35">
        <v>12</v>
      </c>
      <c r="E20" s="36">
        <f>F20/F61*100</f>
        <v>12.297181895815543</v>
      </c>
      <c r="F20" s="36">
        <v>720</v>
      </c>
      <c r="G20" s="35">
        <v>12</v>
      </c>
      <c r="H20" s="36">
        <f t="shared" si="0"/>
        <v>12.297181895815543</v>
      </c>
      <c r="I20" s="36">
        <f t="shared" si="1"/>
        <v>100</v>
      </c>
      <c r="J20" s="36">
        <v>720</v>
      </c>
      <c r="K20" s="36">
        <f t="shared" si="2"/>
        <v>100</v>
      </c>
      <c r="L20" s="25"/>
    </row>
    <row r="21" spans="1:12" ht="19.5" customHeight="1">
      <c r="A21" s="64" t="s">
        <v>173</v>
      </c>
      <c r="B21" s="74" t="s">
        <v>163</v>
      </c>
      <c r="C21" s="1" t="s">
        <v>15</v>
      </c>
      <c r="D21" s="35">
        <v>20</v>
      </c>
      <c r="E21" s="36">
        <f>F21/F61*100</f>
        <v>3.4158838599487615</v>
      </c>
      <c r="F21" s="36">
        <v>200</v>
      </c>
      <c r="G21" s="35">
        <v>20</v>
      </c>
      <c r="H21" s="36">
        <f t="shared" si="0"/>
        <v>3.4158838599487615</v>
      </c>
      <c r="I21" s="36">
        <f t="shared" si="1"/>
        <v>100</v>
      </c>
      <c r="J21" s="36">
        <v>199.25</v>
      </c>
      <c r="K21" s="36">
        <f t="shared" si="2"/>
        <v>99.625</v>
      </c>
      <c r="L21" s="25"/>
    </row>
    <row r="22" spans="1:12" ht="27" customHeight="1">
      <c r="A22" s="64" t="s">
        <v>174</v>
      </c>
      <c r="B22" s="79" t="s">
        <v>164</v>
      </c>
      <c r="C22" s="1" t="s">
        <v>15</v>
      </c>
      <c r="D22" s="35">
        <v>10</v>
      </c>
      <c r="E22" s="36">
        <f>F22/F61*100</f>
        <v>5.123825789923143</v>
      </c>
      <c r="F22" s="36">
        <v>300</v>
      </c>
      <c r="G22" s="35">
        <v>10</v>
      </c>
      <c r="H22" s="36">
        <f t="shared" si="0"/>
        <v>5.123825789923143</v>
      </c>
      <c r="I22" s="36">
        <f t="shared" si="1"/>
        <v>100</v>
      </c>
      <c r="J22" s="36">
        <v>299.9</v>
      </c>
      <c r="K22" s="36">
        <f t="shared" si="2"/>
        <v>99.96666666666665</v>
      </c>
      <c r="L22" s="25"/>
    </row>
    <row r="23" spans="1:12" ht="21" customHeight="1">
      <c r="A23" s="64" t="s">
        <v>175</v>
      </c>
      <c r="B23" s="79" t="s">
        <v>165</v>
      </c>
      <c r="C23" s="1" t="s">
        <v>228</v>
      </c>
      <c r="D23" s="35">
        <v>1</v>
      </c>
      <c r="E23" s="36">
        <f>F23/F61*100</f>
        <v>0.8539709649871904</v>
      </c>
      <c r="F23" s="36">
        <v>50</v>
      </c>
      <c r="G23" s="35">
        <v>1</v>
      </c>
      <c r="H23" s="36">
        <f t="shared" si="0"/>
        <v>0.8539709649871904</v>
      </c>
      <c r="I23" s="36">
        <f t="shared" si="1"/>
        <v>100</v>
      </c>
      <c r="J23" s="36">
        <v>50</v>
      </c>
      <c r="K23" s="36">
        <f t="shared" si="2"/>
        <v>100</v>
      </c>
      <c r="L23" s="25"/>
    </row>
    <row r="24" spans="1:12" ht="21" customHeight="1">
      <c r="A24" s="54" t="s">
        <v>47</v>
      </c>
      <c r="B24" s="137" t="s">
        <v>166</v>
      </c>
      <c r="C24" s="1" t="s">
        <v>64</v>
      </c>
      <c r="D24" s="35">
        <v>2</v>
      </c>
      <c r="E24" s="36">
        <f>F24/F61*100</f>
        <v>0.5123825789923143</v>
      </c>
      <c r="F24" s="36">
        <v>30</v>
      </c>
      <c r="G24" s="35">
        <v>2</v>
      </c>
      <c r="H24" s="36">
        <f t="shared" si="0"/>
        <v>0.5123825789923143</v>
      </c>
      <c r="I24" s="36">
        <f t="shared" si="1"/>
        <v>100</v>
      </c>
      <c r="J24" s="36">
        <v>29.8</v>
      </c>
      <c r="K24" s="36">
        <f t="shared" si="2"/>
        <v>99.33333333333334</v>
      </c>
      <c r="L24" s="25"/>
    </row>
    <row r="25" spans="1:12" s="49" customFormat="1" ht="19.5" customHeight="1">
      <c r="A25" s="64" t="s">
        <v>44</v>
      </c>
      <c r="B25" s="80" t="s">
        <v>54</v>
      </c>
      <c r="C25" s="5"/>
      <c r="D25" s="37"/>
      <c r="E25" s="38">
        <f>SUM(E14:E24)</f>
        <v>72.07514944491888</v>
      </c>
      <c r="F25" s="38">
        <f>SUM(F14:F24)</f>
        <v>4220</v>
      </c>
      <c r="G25" s="37"/>
      <c r="H25" s="38">
        <f>SUM(H14:H24)</f>
        <v>72.07514944491888</v>
      </c>
      <c r="I25" s="38">
        <f t="shared" si="1"/>
        <v>100</v>
      </c>
      <c r="J25" s="38">
        <f>SUM(J14:J24)</f>
        <v>4218.832</v>
      </c>
      <c r="K25" s="38">
        <f t="shared" si="2"/>
        <v>99.97232227488152</v>
      </c>
      <c r="L25" s="31"/>
    </row>
    <row r="26" spans="1:12" s="49" customFormat="1" ht="19.5" customHeight="1">
      <c r="A26" s="69" t="s">
        <v>48</v>
      </c>
      <c r="B26" s="75" t="s">
        <v>26</v>
      </c>
      <c r="C26" s="70"/>
      <c r="D26" s="71"/>
      <c r="E26" s="38"/>
      <c r="F26" s="180"/>
      <c r="G26" s="71"/>
      <c r="H26" s="36"/>
      <c r="I26" s="36"/>
      <c r="J26" s="180"/>
      <c r="K26" s="36"/>
      <c r="L26" s="72"/>
    </row>
    <row r="27" spans="1:12" s="49" customFormat="1" ht="19.5" customHeight="1">
      <c r="A27" s="69">
        <v>2</v>
      </c>
      <c r="B27" s="75" t="s">
        <v>72</v>
      </c>
      <c r="C27" s="70"/>
      <c r="D27" s="71"/>
      <c r="E27" s="38"/>
      <c r="F27" s="180"/>
      <c r="G27" s="71"/>
      <c r="H27" s="36"/>
      <c r="I27" s="36"/>
      <c r="J27" s="180"/>
      <c r="K27" s="36"/>
      <c r="L27" s="72"/>
    </row>
    <row r="28" spans="1:12" ht="21.75" customHeight="1">
      <c r="A28" s="54" t="s">
        <v>61</v>
      </c>
      <c r="B28" s="138" t="s">
        <v>73</v>
      </c>
      <c r="C28" s="1"/>
      <c r="D28" s="35"/>
      <c r="E28" s="38"/>
      <c r="F28" s="36"/>
      <c r="G28" s="35"/>
      <c r="H28" s="36"/>
      <c r="I28" s="36"/>
      <c r="J28" s="36"/>
      <c r="K28" s="36"/>
      <c r="L28" s="25"/>
    </row>
    <row r="29" spans="1:12" ht="19.5" customHeight="1">
      <c r="A29" s="64" t="s">
        <v>62</v>
      </c>
      <c r="B29" s="74" t="s">
        <v>176</v>
      </c>
      <c r="C29" s="1" t="s">
        <v>23</v>
      </c>
      <c r="D29" s="35">
        <v>1</v>
      </c>
      <c r="E29" s="36">
        <f>F29/F61*100</f>
        <v>2.5619128949615715</v>
      </c>
      <c r="F29" s="36">
        <v>150</v>
      </c>
      <c r="G29" s="35">
        <v>1</v>
      </c>
      <c r="H29" s="36">
        <f t="shared" si="0"/>
        <v>2.5619128949615715</v>
      </c>
      <c r="I29" s="36">
        <f t="shared" si="1"/>
        <v>100</v>
      </c>
      <c r="J29" s="36">
        <v>144.18</v>
      </c>
      <c r="K29" s="36">
        <f t="shared" si="2"/>
        <v>96.12</v>
      </c>
      <c r="L29" s="25"/>
    </row>
    <row r="30" spans="1:12" ht="21.75" customHeight="1">
      <c r="A30" s="64" t="s">
        <v>65</v>
      </c>
      <c r="B30" s="74" t="s">
        <v>177</v>
      </c>
      <c r="C30" s="1" t="s">
        <v>20</v>
      </c>
      <c r="D30" s="35">
        <v>3</v>
      </c>
      <c r="E30" s="36">
        <f>F30/F61*100</f>
        <v>0.5123825789923143</v>
      </c>
      <c r="F30" s="36">
        <v>30</v>
      </c>
      <c r="G30" s="35">
        <v>3</v>
      </c>
      <c r="H30" s="36">
        <f t="shared" si="0"/>
        <v>0.5123825789923143</v>
      </c>
      <c r="I30" s="36">
        <f t="shared" si="1"/>
        <v>100</v>
      </c>
      <c r="J30" s="36">
        <v>30</v>
      </c>
      <c r="K30" s="36">
        <f t="shared" si="2"/>
        <v>100</v>
      </c>
      <c r="L30" s="25"/>
    </row>
    <row r="31" spans="1:12" ht="32.25" customHeight="1">
      <c r="A31" s="64" t="s">
        <v>66</v>
      </c>
      <c r="B31" s="76" t="s">
        <v>178</v>
      </c>
      <c r="C31" s="1" t="s">
        <v>23</v>
      </c>
      <c r="D31" s="35">
        <v>1</v>
      </c>
      <c r="E31" s="36">
        <f>F31/F61*100</f>
        <v>0.8539709649871904</v>
      </c>
      <c r="F31" s="36">
        <v>50</v>
      </c>
      <c r="G31" s="35">
        <v>1</v>
      </c>
      <c r="H31" s="36">
        <f t="shared" si="0"/>
        <v>0.8539709649871904</v>
      </c>
      <c r="I31" s="36">
        <f t="shared" si="1"/>
        <v>100</v>
      </c>
      <c r="J31" s="36">
        <v>17.182</v>
      </c>
      <c r="K31" s="36">
        <f t="shared" si="2"/>
        <v>34.364</v>
      </c>
      <c r="L31" s="25"/>
    </row>
    <row r="32" spans="1:12" ht="21" customHeight="1">
      <c r="A32" s="64" t="s">
        <v>68</v>
      </c>
      <c r="B32" s="74" t="s">
        <v>179</v>
      </c>
      <c r="C32" s="1" t="s">
        <v>23</v>
      </c>
      <c r="D32" s="35">
        <v>1</v>
      </c>
      <c r="E32" s="36">
        <f>F32/F61*100</f>
        <v>1.7079419299743808</v>
      </c>
      <c r="F32" s="36">
        <v>100</v>
      </c>
      <c r="G32" s="35">
        <v>1</v>
      </c>
      <c r="H32" s="36">
        <f t="shared" si="0"/>
        <v>1.7079419299743808</v>
      </c>
      <c r="I32" s="36">
        <f t="shared" si="1"/>
        <v>100</v>
      </c>
      <c r="J32" s="36">
        <v>60</v>
      </c>
      <c r="K32" s="36">
        <f t="shared" si="2"/>
        <v>60</v>
      </c>
      <c r="L32" s="25"/>
    </row>
    <row r="33" spans="1:12" ht="21" customHeight="1">
      <c r="A33" s="54" t="s">
        <v>69</v>
      </c>
      <c r="B33" s="75" t="s">
        <v>180</v>
      </c>
      <c r="C33" s="1"/>
      <c r="D33" s="35"/>
      <c r="E33" s="36"/>
      <c r="F33" s="36"/>
      <c r="G33" s="35"/>
      <c r="H33" s="36"/>
      <c r="I33" s="36"/>
      <c r="J33" s="36"/>
      <c r="K33" s="36"/>
      <c r="L33" s="25"/>
    </row>
    <row r="34" spans="1:12" ht="18" customHeight="1">
      <c r="A34" s="64" t="s">
        <v>70</v>
      </c>
      <c r="B34" s="76" t="s">
        <v>181</v>
      </c>
      <c r="C34" s="1" t="s">
        <v>23</v>
      </c>
      <c r="D34" s="35">
        <v>1</v>
      </c>
      <c r="E34" s="36">
        <f>F34/F61*100</f>
        <v>1.7079419299743808</v>
      </c>
      <c r="F34" s="36">
        <v>100</v>
      </c>
      <c r="G34" s="35">
        <v>1</v>
      </c>
      <c r="H34" s="36">
        <f t="shared" si="0"/>
        <v>1.7079419299743808</v>
      </c>
      <c r="I34" s="36">
        <f t="shared" si="1"/>
        <v>100</v>
      </c>
      <c r="J34" s="36">
        <v>40</v>
      </c>
      <c r="K34" s="36">
        <f t="shared" si="2"/>
        <v>40</v>
      </c>
      <c r="L34" s="25"/>
    </row>
    <row r="35" spans="1:12" ht="18" customHeight="1">
      <c r="A35" s="64" t="s">
        <v>71</v>
      </c>
      <c r="B35" s="76" t="s">
        <v>182</v>
      </c>
      <c r="C35" s="1" t="s">
        <v>23</v>
      </c>
      <c r="D35" s="35">
        <v>1</v>
      </c>
      <c r="E35" s="36">
        <f>F35/F61*100</f>
        <v>0.8539709649871904</v>
      </c>
      <c r="F35" s="36">
        <v>50</v>
      </c>
      <c r="G35" s="35">
        <v>1</v>
      </c>
      <c r="H35" s="36">
        <f t="shared" si="0"/>
        <v>0.8539709649871904</v>
      </c>
      <c r="I35" s="36">
        <f t="shared" si="1"/>
        <v>100</v>
      </c>
      <c r="J35" s="36">
        <v>50</v>
      </c>
      <c r="K35" s="36">
        <f t="shared" si="2"/>
        <v>100</v>
      </c>
      <c r="L35" s="25"/>
    </row>
    <row r="36" spans="1:12" ht="26.25" customHeight="1">
      <c r="A36" s="64" t="s">
        <v>183</v>
      </c>
      <c r="B36" s="76" t="s">
        <v>184</v>
      </c>
      <c r="C36" s="1" t="s">
        <v>23</v>
      </c>
      <c r="D36" s="35">
        <v>1</v>
      </c>
      <c r="E36" s="36">
        <f>F36/F61*100</f>
        <v>0.8539709649871904</v>
      </c>
      <c r="F36" s="36">
        <v>50</v>
      </c>
      <c r="G36" s="35">
        <v>1</v>
      </c>
      <c r="H36" s="36">
        <f t="shared" si="0"/>
        <v>0.8539709649871904</v>
      </c>
      <c r="I36" s="36">
        <f t="shared" si="1"/>
        <v>100</v>
      </c>
      <c r="J36" s="36">
        <v>50</v>
      </c>
      <c r="K36" s="36">
        <f t="shared" si="2"/>
        <v>100</v>
      </c>
      <c r="L36" s="25"/>
    </row>
    <row r="37" spans="1:12" ht="22.5" customHeight="1">
      <c r="A37" s="54">
        <v>3</v>
      </c>
      <c r="B37" s="78" t="s">
        <v>185</v>
      </c>
      <c r="C37" s="1"/>
      <c r="D37" s="35"/>
      <c r="E37" s="36"/>
      <c r="F37" s="36"/>
      <c r="G37" s="35"/>
      <c r="H37" s="36"/>
      <c r="I37" s="36"/>
      <c r="J37" s="36"/>
      <c r="K37" s="36"/>
      <c r="L37" s="25"/>
    </row>
    <row r="38" spans="1:12" ht="27.75" customHeight="1">
      <c r="A38" s="64" t="s">
        <v>186</v>
      </c>
      <c r="B38" s="76" t="s">
        <v>187</v>
      </c>
      <c r="C38" s="1" t="s">
        <v>64</v>
      </c>
      <c r="D38" s="35">
        <v>3</v>
      </c>
      <c r="E38" s="36">
        <f>F38/F61*100</f>
        <v>0.7685738684884714</v>
      </c>
      <c r="F38" s="36">
        <v>45</v>
      </c>
      <c r="G38" s="35">
        <v>1</v>
      </c>
      <c r="H38" s="36">
        <f t="shared" si="0"/>
        <v>0.2561912894961571</v>
      </c>
      <c r="I38" s="36">
        <f t="shared" si="1"/>
        <v>33.33333333333333</v>
      </c>
      <c r="J38" s="36">
        <v>15</v>
      </c>
      <c r="K38" s="36">
        <f t="shared" si="2"/>
        <v>33.33333333333333</v>
      </c>
      <c r="L38" s="25"/>
    </row>
    <row r="39" spans="1:12" ht="22.5" customHeight="1">
      <c r="A39" s="64" t="s">
        <v>188</v>
      </c>
      <c r="B39" s="76" t="s">
        <v>189</v>
      </c>
      <c r="C39" s="1" t="s">
        <v>64</v>
      </c>
      <c r="D39" s="35">
        <v>2</v>
      </c>
      <c r="E39" s="36">
        <f>F39/F61*100</f>
        <v>0.5123825789923143</v>
      </c>
      <c r="F39" s="36">
        <v>30</v>
      </c>
      <c r="G39" s="35">
        <v>1</v>
      </c>
      <c r="H39" s="36">
        <f t="shared" si="0"/>
        <v>0.25619128949615716</v>
      </c>
      <c r="I39" s="36">
        <f t="shared" si="1"/>
        <v>50</v>
      </c>
      <c r="J39" s="36">
        <v>14.64</v>
      </c>
      <c r="K39" s="36">
        <f t="shared" si="2"/>
        <v>48.800000000000004</v>
      </c>
      <c r="L39" s="25"/>
    </row>
    <row r="40" spans="1:12" ht="22.5" customHeight="1">
      <c r="A40" s="54">
        <v>4</v>
      </c>
      <c r="B40" s="78" t="s">
        <v>190</v>
      </c>
      <c r="C40" s="1"/>
      <c r="D40" s="35"/>
      <c r="E40" s="36"/>
      <c r="F40" s="36"/>
      <c r="G40" s="35"/>
      <c r="H40" s="36"/>
      <c r="I40" s="36"/>
      <c r="J40" s="36"/>
      <c r="K40" s="36"/>
      <c r="L40" s="25"/>
    </row>
    <row r="41" spans="1:12" ht="26.25" customHeight="1">
      <c r="A41" s="64" t="s">
        <v>191</v>
      </c>
      <c r="B41" s="76" t="s">
        <v>192</v>
      </c>
      <c r="C41" s="1" t="s">
        <v>20</v>
      </c>
      <c r="D41" s="35">
        <v>1</v>
      </c>
      <c r="E41" s="36">
        <f>F41/F61*100</f>
        <v>2.5619128949615715</v>
      </c>
      <c r="F41" s="36">
        <v>150</v>
      </c>
      <c r="G41" s="35">
        <v>1</v>
      </c>
      <c r="H41" s="36">
        <f t="shared" si="0"/>
        <v>2.5619128949615715</v>
      </c>
      <c r="I41" s="36">
        <f t="shared" si="1"/>
        <v>100</v>
      </c>
      <c r="J41" s="36">
        <v>150</v>
      </c>
      <c r="K41" s="36">
        <f t="shared" si="2"/>
        <v>100</v>
      </c>
      <c r="L41" s="25"/>
    </row>
    <row r="42" spans="1:12" ht="26.25" customHeight="1">
      <c r="A42" s="64" t="s">
        <v>193</v>
      </c>
      <c r="B42" s="76" t="s">
        <v>194</v>
      </c>
      <c r="C42" s="1" t="s">
        <v>20</v>
      </c>
      <c r="D42" s="35">
        <v>1</v>
      </c>
      <c r="E42" s="36">
        <f>F42/F61*100</f>
        <v>4.269854824935952</v>
      </c>
      <c r="F42" s="36">
        <v>250</v>
      </c>
      <c r="G42" s="35">
        <v>1</v>
      </c>
      <c r="H42" s="36">
        <f t="shared" si="0"/>
        <v>4.269854824935952</v>
      </c>
      <c r="I42" s="36">
        <f t="shared" si="1"/>
        <v>100</v>
      </c>
      <c r="J42" s="36">
        <v>250</v>
      </c>
      <c r="K42" s="36">
        <f t="shared" si="2"/>
        <v>100</v>
      </c>
      <c r="L42" s="25"/>
    </row>
    <row r="43" spans="1:12" ht="26.25" customHeight="1">
      <c r="A43" s="54">
        <v>5</v>
      </c>
      <c r="B43" s="78" t="s">
        <v>195</v>
      </c>
      <c r="C43" s="1"/>
      <c r="D43" s="35"/>
      <c r="E43" s="36"/>
      <c r="F43" s="36"/>
      <c r="G43" s="35"/>
      <c r="H43" s="36"/>
      <c r="I43" s="36"/>
      <c r="J43" s="36"/>
      <c r="K43" s="36"/>
      <c r="L43" s="25"/>
    </row>
    <row r="44" spans="1:12" s="49" customFormat="1" ht="21" customHeight="1">
      <c r="A44" s="54" t="s">
        <v>197</v>
      </c>
      <c r="B44" s="78" t="s">
        <v>196</v>
      </c>
      <c r="C44" s="5"/>
      <c r="D44" s="37"/>
      <c r="E44" s="36"/>
      <c r="F44" s="36"/>
      <c r="G44" s="35"/>
      <c r="H44" s="36"/>
      <c r="I44" s="36"/>
      <c r="J44" s="36"/>
      <c r="K44" s="36"/>
      <c r="L44" s="26"/>
    </row>
    <row r="45" spans="1:12" s="49" customFormat="1" ht="27" customHeight="1">
      <c r="A45" s="64" t="s">
        <v>198</v>
      </c>
      <c r="B45" s="76" t="s">
        <v>199</v>
      </c>
      <c r="C45" s="1" t="s">
        <v>20</v>
      </c>
      <c r="D45" s="35">
        <v>1</v>
      </c>
      <c r="E45" s="36">
        <f>F45/F61*100</f>
        <v>0.8539709649871904</v>
      </c>
      <c r="F45" s="36">
        <v>50</v>
      </c>
      <c r="G45" s="35">
        <v>1</v>
      </c>
      <c r="H45" s="36">
        <f t="shared" si="0"/>
        <v>0.8539709649871904</v>
      </c>
      <c r="I45" s="36">
        <f t="shared" si="1"/>
        <v>100</v>
      </c>
      <c r="J45" s="36">
        <v>50</v>
      </c>
      <c r="K45" s="36">
        <f t="shared" si="2"/>
        <v>100</v>
      </c>
      <c r="L45" s="26"/>
    </row>
    <row r="46" spans="1:12" s="49" customFormat="1" ht="24" customHeight="1">
      <c r="A46" s="64" t="s">
        <v>200</v>
      </c>
      <c r="B46" s="76" t="s">
        <v>201</v>
      </c>
      <c r="C46" s="1" t="s">
        <v>20</v>
      </c>
      <c r="D46" s="35">
        <v>1</v>
      </c>
      <c r="E46" s="36">
        <f>F46/F61*100</f>
        <v>0.3415883859948762</v>
      </c>
      <c r="F46" s="36">
        <v>20</v>
      </c>
      <c r="G46" s="35">
        <v>1</v>
      </c>
      <c r="H46" s="36">
        <f t="shared" si="0"/>
        <v>0.3415883859948762</v>
      </c>
      <c r="I46" s="36">
        <f t="shared" si="1"/>
        <v>100</v>
      </c>
      <c r="J46" s="36">
        <v>20</v>
      </c>
      <c r="K46" s="36">
        <f t="shared" si="2"/>
        <v>100</v>
      </c>
      <c r="L46" s="26"/>
    </row>
    <row r="47" spans="1:12" s="49" customFormat="1" ht="24" customHeight="1">
      <c r="A47" s="54" t="s">
        <v>202</v>
      </c>
      <c r="B47" s="78" t="s">
        <v>203</v>
      </c>
      <c r="C47" s="1"/>
      <c r="D47" s="35"/>
      <c r="E47" s="36"/>
      <c r="F47" s="36"/>
      <c r="G47" s="35"/>
      <c r="H47" s="36"/>
      <c r="I47" s="36"/>
      <c r="J47" s="36"/>
      <c r="K47" s="36"/>
      <c r="L47" s="26"/>
    </row>
    <row r="48" spans="1:12" s="49" customFormat="1" ht="24" customHeight="1">
      <c r="A48" s="64" t="s">
        <v>204</v>
      </c>
      <c r="B48" s="76" t="s">
        <v>205</v>
      </c>
      <c r="C48" s="1" t="s">
        <v>20</v>
      </c>
      <c r="D48" s="35">
        <v>3</v>
      </c>
      <c r="E48" s="36">
        <f>F48/F61*100</f>
        <v>0.25619128949615716</v>
      </c>
      <c r="F48" s="36">
        <v>15</v>
      </c>
      <c r="G48" s="35">
        <v>3</v>
      </c>
      <c r="H48" s="36">
        <f t="shared" si="0"/>
        <v>0.25619128949615716</v>
      </c>
      <c r="I48" s="36">
        <f t="shared" si="1"/>
        <v>100</v>
      </c>
      <c r="J48" s="36">
        <v>15</v>
      </c>
      <c r="K48" s="36">
        <f t="shared" si="2"/>
        <v>100</v>
      </c>
      <c r="L48" s="26"/>
    </row>
    <row r="49" spans="1:12" s="49" customFormat="1" ht="24" customHeight="1">
      <c r="A49" s="64" t="s">
        <v>206</v>
      </c>
      <c r="B49" s="76" t="s">
        <v>207</v>
      </c>
      <c r="C49" s="1" t="s">
        <v>23</v>
      </c>
      <c r="D49" s="35">
        <v>1</v>
      </c>
      <c r="E49" s="36">
        <f>F49/F61*100</f>
        <v>2.5619128949615715</v>
      </c>
      <c r="F49" s="36">
        <v>150</v>
      </c>
      <c r="G49" s="35">
        <v>1</v>
      </c>
      <c r="H49" s="36">
        <f t="shared" si="0"/>
        <v>2.5619128949615715</v>
      </c>
      <c r="I49" s="36">
        <f t="shared" si="1"/>
        <v>100</v>
      </c>
      <c r="J49" s="36">
        <v>150</v>
      </c>
      <c r="K49" s="36">
        <f t="shared" si="2"/>
        <v>100</v>
      </c>
      <c r="L49" s="26"/>
    </row>
    <row r="50" spans="1:12" s="49" customFormat="1" ht="24" customHeight="1">
      <c r="A50" s="54" t="s">
        <v>208</v>
      </c>
      <c r="B50" s="78" t="s">
        <v>209</v>
      </c>
      <c r="C50" s="1"/>
      <c r="D50" s="35"/>
      <c r="E50" s="36"/>
      <c r="F50" s="36"/>
      <c r="G50" s="35"/>
      <c r="H50" s="36"/>
      <c r="I50" s="36"/>
      <c r="J50" s="36"/>
      <c r="K50" s="36"/>
      <c r="L50" s="26"/>
    </row>
    <row r="51" spans="1:12" s="49" customFormat="1" ht="24" customHeight="1">
      <c r="A51" s="64" t="s">
        <v>211</v>
      </c>
      <c r="B51" s="76" t="s">
        <v>210</v>
      </c>
      <c r="C51" s="1" t="s">
        <v>20</v>
      </c>
      <c r="D51" s="35">
        <v>1</v>
      </c>
      <c r="E51" s="36">
        <f>F51/F61*100</f>
        <v>0.8539709649871904</v>
      </c>
      <c r="F51" s="36">
        <v>50</v>
      </c>
      <c r="G51" s="35">
        <v>1</v>
      </c>
      <c r="H51" s="36">
        <f t="shared" si="0"/>
        <v>0.8539709649871904</v>
      </c>
      <c r="I51" s="36">
        <f t="shared" si="1"/>
        <v>100</v>
      </c>
      <c r="J51" s="36">
        <v>50</v>
      </c>
      <c r="K51" s="36">
        <f t="shared" si="2"/>
        <v>100</v>
      </c>
      <c r="L51" s="26"/>
    </row>
    <row r="52" spans="1:12" s="49" customFormat="1" ht="24" customHeight="1">
      <c r="A52" s="64" t="s">
        <v>212</v>
      </c>
      <c r="B52" s="76" t="s">
        <v>213</v>
      </c>
      <c r="C52" s="1" t="s">
        <v>20</v>
      </c>
      <c r="D52" s="35">
        <v>1</v>
      </c>
      <c r="E52" s="36">
        <f>F52/F61*100</f>
        <v>0.5123825789923143</v>
      </c>
      <c r="F52" s="36">
        <v>30</v>
      </c>
      <c r="G52" s="35">
        <v>1</v>
      </c>
      <c r="H52" s="36">
        <f t="shared" si="0"/>
        <v>0.5123825789923143</v>
      </c>
      <c r="I52" s="36">
        <f t="shared" si="1"/>
        <v>100</v>
      </c>
      <c r="J52" s="36">
        <v>30</v>
      </c>
      <c r="K52" s="36">
        <f t="shared" si="2"/>
        <v>100</v>
      </c>
      <c r="L52" s="26"/>
    </row>
    <row r="53" spans="1:12" s="49" customFormat="1" ht="24" customHeight="1">
      <c r="A53" s="64" t="s">
        <v>214</v>
      </c>
      <c r="B53" s="76" t="s">
        <v>347</v>
      </c>
      <c r="C53" s="1" t="s">
        <v>64</v>
      </c>
      <c r="D53" s="35">
        <v>1</v>
      </c>
      <c r="E53" s="36">
        <f>F53/F61*100</f>
        <v>1.7079419299743808</v>
      </c>
      <c r="F53" s="36">
        <v>100</v>
      </c>
      <c r="G53" s="35">
        <v>1</v>
      </c>
      <c r="H53" s="36">
        <f t="shared" si="0"/>
        <v>1.7079419299743808</v>
      </c>
      <c r="I53" s="36">
        <f t="shared" si="1"/>
        <v>100</v>
      </c>
      <c r="J53" s="36">
        <v>100</v>
      </c>
      <c r="K53" s="36">
        <f t="shared" si="2"/>
        <v>100</v>
      </c>
      <c r="L53" s="26"/>
    </row>
    <row r="54" spans="1:12" s="49" customFormat="1" ht="24" customHeight="1">
      <c r="A54" s="54">
        <v>6</v>
      </c>
      <c r="B54" s="78" t="s">
        <v>215</v>
      </c>
      <c r="C54" s="1"/>
      <c r="D54" s="35"/>
      <c r="E54" s="36"/>
      <c r="F54" s="36"/>
      <c r="G54" s="35"/>
      <c r="H54" s="36"/>
      <c r="I54" s="36"/>
      <c r="J54" s="36"/>
      <c r="K54" s="36"/>
      <c r="L54" s="26"/>
    </row>
    <row r="55" spans="1:12" s="49" customFormat="1" ht="24" customHeight="1">
      <c r="A55" s="64" t="s">
        <v>216</v>
      </c>
      <c r="B55" s="76" t="s">
        <v>230</v>
      </c>
      <c r="C55" s="1" t="s">
        <v>20</v>
      </c>
      <c r="D55" s="35">
        <v>1</v>
      </c>
      <c r="E55" s="36">
        <f>F55/F61*100</f>
        <v>0.3415883859948762</v>
      </c>
      <c r="F55" s="36">
        <v>20</v>
      </c>
      <c r="G55" s="35">
        <v>1</v>
      </c>
      <c r="H55" s="36">
        <f t="shared" si="0"/>
        <v>0.3415883859948762</v>
      </c>
      <c r="I55" s="36">
        <f t="shared" si="1"/>
        <v>100</v>
      </c>
      <c r="J55" s="36">
        <v>20</v>
      </c>
      <c r="K55" s="36">
        <f t="shared" si="2"/>
        <v>100</v>
      </c>
      <c r="L55" s="26"/>
    </row>
    <row r="56" spans="1:12" s="49" customFormat="1" ht="24" customHeight="1">
      <c r="A56" s="64" t="s">
        <v>217</v>
      </c>
      <c r="B56" s="76" t="s">
        <v>218</v>
      </c>
      <c r="C56" s="1" t="s">
        <v>20</v>
      </c>
      <c r="D56" s="35">
        <v>1</v>
      </c>
      <c r="E56" s="36">
        <f>F56/F61*100</f>
        <v>0.25619128949615716</v>
      </c>
      <c r="F56" s="36">
        <v>15</v>
      </c>
      <c r="G56" s="35">
        <v>1</v>
      </c>
      <c r="H56" s="36">
        <f t="shared" si="0"/>
        <v>0.25619128949615716</v>
      </c>
      <c r="I56" s="36">
        <f t="shared" si="1"/>
        <v>100</v>
      </c>
      <c r="J56" s="36">
        <v>15</v>
      </c>
      <c r="K56" s="36">
        <f t="shared" si="2"/>
        <v>100</v>
      </c>
      <c r="L56" s="26"/>
    </row>
    <row r="57" spans="1:12" s="49" customFormat="1" ht="24" customHeight="1">
      <c r="A57" s="64" t="s">
        <v>219</v>
      </c>
      <c r="B57" s="76" t="s">
        <v>220</v>
      </c>
      <c r="C57" s="1" t="s">
        <v>20</v>
      </c>
      <c r="D57" s="35">
        <v>1</v>
      </c>
      <c r="E57" s="36">
        <f>F57/F61*100</f>
        <v>0.3415883859948762</v>
      </c>
      <c r="F57" s="36">
        <v>20</v>
      </c>
      <c r="G57" s="35">
        <v>1</v>
      </c>
      <c r="H57" s="36">
        <f t="shared" si="0"/>
        <v>0.3415883859948762</v>
      </c>
      <c r="I57" s="36">
        <f t="shared" si="1"/>
        <v>100</v>
      </c>
      <c r="J57" s="36">
        <v>20</v>
      </c>
      <c r="K57" s="36">
        <f t="shared" si="2"/>
        <v>100</v>
      </c>
      <c r="L57" s="26"/>
    </row>
    <row r="58" spans="1:12" s="49" customFormat="1" ht="24" customHeight="1">
      <c r="A58" s="64" t="s">
        <v>221</v>
      </c>
      <c r="B58" s="76" t="s">
        <v>222</v>
      </c>
      <c r="C58" s="1" t="s">
        <v>23</v>
      </c>
      <c r="D58" s="35">
        <v>1</v>
      </c>
      <c r="E58" s="36">
        <f>F58/F61*100</f>
        <v>0.1707941929974381</v>
      </c>
      <c r="F58" s="36">
        <v>10</v>
      </c>
      <c r="G58" s="35">
        <v>1</v>
      </c>
      <c r="H58" s="36">
        <f t="shared" si="0"/>
        <v>0.1707941929974381</v>
      </c>
      <c r="I58" s="36">
        <f t="shared" si="1"/>
        <v>100</v>
      </c>
      <c r="J58" s="36">
        <v>10</v>
      </c>
      <c r="K58" s="36">
        <f t="shared" si="2"/>
        <v>100</v>
      </c>
      <c r="L58" s="26"/>
    </row>
    <row r="59" spans="1:12" s="49" customFormat="1" ht="30" customHeight="1">
      <c r="A59" s="54">
        <v>7</v>
      </c>
      <c r="B59" s="78" t="s">
        <v>223</v>
      </c>
      <c r="C59" s="1" t="s">
        <v>229</v>
      </c>
      <c r="D59" s="35">
        <v>1</v>
      </c>
      <c r="E59" s="36">
        <f>F59/F61*100</f>
        <v>2.5619128949615715</v>
      </c>
      <c r="F59" s="36">
        <v>150</v>
      </c>
      <c r="G59" s="35">
        <v>1</v>
      </c>
      <c r="H59" s="36">
        <f t="shared" si="0"/>
        <v>2.5619128949615715</v>
      </c>
      <c r="I59" s="36">
        <f t="shared" si="1"/>
        <v>100</v>
      </c>
      <c r="J59" s="36">
        <v>147.402</v>
      </c>
      <c r="K59" s="36">
        <f t="shared" si="2"/>
        <v>98.26799999999999</v>
      </c>
      <c r="L59" s="26"/>
    </row>
    <row r="60" spans="1:12" s="49" customFormat="1" ht="24" customHeight="1">
      <c r="A60" s="54" t="s">
        <v>126</v>
      </c>
      <c r="B60" s="78" t="s">
        <v>226</v>
      </c>
      <c r="C60" s="5"/>
      <c r="D60" s="37"/>
      <c r="E60" s="38">
        <f>SUM(E29:E59)</f>
        <v>27.924850555081132</v>
      </c>
      <c r="F60" s="38">
        <f>SUM(F29:F59)</f>
        <v>1635</v>
      </c>
      <c r="G60" s="58"/>
      <c r="H60" s="38">
        <f>SUM(H29:H59)</f>
        <v>27.156276686592662</v>
      </c>
      <c r="I60" s="38">
        <f t="shared" si="1"/>
        <v>97.24770642201835</v>
      </c>
      <c r="J60" s="38">
        <f>SUM(J29:J59)</f>
        <v>1448.404</v>
      </c>
      <c r="K60" s="38">
        <f t="shared" si="2"/>
        <v>88.5874006116208</v>
      </c>
      <c r="L60" s="26"/>
    </row>
    <row r="61" spans="1:12" s="49" customFormat="1" ht="24" customHeight="1">
      <c r="A61" s="54"/>
      <c r="B61" s="78" t="s">
        <v>227</v>
      </c>
      <c r="C61" s="5"/>
      <c r="D61" s="37"/>
      <c r="E61" s="38">
        <f>E25+E60</f>
        <v>100.00000000000001</v>
      </c>
      <c r="F61" s="38">
        <f>F25+F60</f>
        <v>5855</v>
      </c>
      <c r="G61" s="38"/>
      <c r="H61" s="38">
        <f>H25+H60</f>
        <v>99.23142613151154</v>
      </c>
      <c r="I61" s="38">
        <f t="shared" si="1"/>
        <v>99.23142613151153</v>
      </c>
      <c r="J61" s="38">
        <f>J25+J60</f>
        <v>5667.236000000001</v>
      </c>
      <c r="K61" s="38">
        <f t="shared" si="2"/>
        <v>96.79309991460292</v>
      </c>
      <c r="L61" s="26"/>
    </row>
    <row r="62" spans="1:12" s="49" customFormat="1" ht="18.75" customHeight="1">
      <c r="A62" s="54" t="s">
        <v>224</v>
      </c>
      <c r="B62" s="78" t="s">
        <v>29</v>
      </c>
      <c r="C62" s="5"/>
      <c r="D62" s="37"/>
      <c r="E62" s="38"/>
      <c r="F62" s="38"/>
      <c r="G62" s="58"/>
      <c r="H62" s="36"/>
      <c r="I62" s="36"/>
      <c r="J62" s="38"/>
      <c r="K62" s="36"/>
      <c r="L62" s="26"/>
    </row>
    <row r="63" spans="1:12" ht="18.75" customHeight="1">
      <c r="A63" s="64">
        <v>1</v>
      </c>
      <c r="B63" s="76" t="s">
        <v>225</v>
      </c>
      <c r="C63" s="1"/>
      <c r="D63" s="35"/>
      <c r="E63" s="36"/>
      <c r="F63" s="36">
        <v>120</v>
      </c>
      <c r="G63" s="57"/>
      <c r="H63" s="36"/>
      <c r="I63" s="36"/>
      <c r="J63" s="36">
        <v>120</v>
      </c>
      <c r="K63" s="36">
        <f t="shared" si="2"/>
        <v>100</v>
      </c>
      <c r="L63" s="27"/>
    </row>
    <row r="64" spans="1:12" s="49" customFormat="1" ht="18.75" customHeight="1">
      <c r="A64" s="64"/>
      <c r="B64" s="78" t="s">
        <v>56</v>
      </c>
      <c r="C64" s="5"/>
      <c r="D64" s="37"/>
      <c r="E64" s="38"/>
      <c r="F64" s="38">
        <f>F63</f>
        <v>120</v>
      </c>
      <c r="G64" s="58"/>
      <c r="H64" s="38"/>
      <c r="I64" s="38"/>
      <c r="J64" s="38">
        <f>SUM(J63:J63)</f>
        <v>120</v>
      </c>
      <c r="K64" s="38">
        <f t="shared" si="2"/>
        <v>100</v>
      </c>
      <c r="L64" s="26"/>
    </row>
    <row r="65" spans="1:12" s="48" customFormat="1" ht="21" customHeight="1">
      <c r="A65" s="64"/>
      <c r="B65" s="77" t="s">
        <v>57</v>
      </c>
      <c r="C65" s="5"/>
      <c r="D65" s="37"/>
      <c r="E65" s="38"/>
      <c r="F65" s="38">
        <f>F61+F64</f>
        <v>5975</v>
      </c>
      <c r="G65" s="58"/>
      <c r="H65" s="38"/>
      <c r="I65" s="38"/>
      <c r="J65" s="38">
        <f>J61+J64</f>
        <v>5787.236000000001</v>
      </c>
      <c r="K65" s="38">
        <f t="shared" si="2"/>
        <v>96.85750627615064</v>
      </c>
      <c r="L65" s="26"/>
    </row>
    <row r="66" spans="1:13" ht="25.5" customHeight="1">
      <c r="A66" s="81"/>
      <c r="B66" s="81"/>
      <c r="C66" s="81"/>
      <c r="D66" s="81"/>
      <c r="E66" s="206" t="s">
        <v>377</v>
      </c>
      <c r="F66" s="206"/>
      <c r="G66" s="176">
        <f>I61</f>
        <v>99.23142613151153</v>
      </c>
      <c r="H66" s="206" t="s">
        <v>84</v>
      </c>
      <c r="I66" s="206"/>
      <c r="J66" s="177">
        <f>K65</f>
        <v>96.85750627615064</v>
      </c>
      <c r="K66" s="178" t="s">
        <v>6</v>
      </c>
      <c r="M66" s="99"/>
    </row>
    <row r="67" spans="1:12" ht="16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9" spans="1:12" ht="15" customHeight="1">
      <c r="A69" s="210" t="s">
        <v>49</v>
      </c>
      <c r="B69" s="210"/>
      <c r="C69" s="210" t="s">
        <v>49</v>
      </c>
      <c r="D69" s="210"/>
      <c r="J69" s="210" t="s">
        <v>51</v>
      </c>
      <c r="K69" s="210"/>
      <c r="L69" s="210"/>
    </row>
    <row r="70" spans="1:12" ht="18" customHeight="1">
      <c r="A70" s="211" t="s">
        <v>376</v>
      </c>
      <c r="B70" s="211"/>
      <c r="C70" s="211" t="s">
        <v>375</v>
      </c>
      <c r="D70" s="211"/>
      <c r="J70" s="211" t="s">
        <v>31</v>
      </c>
      <c r="K70" s="211"/>
      <c r="L70" s="211"/>
    </row>
  </sheetData>
  <sheetProtection/>
  <mergeCells count="19">
    <mergeCell ref="C69:D69"/>
    <mergeCell ref="C70:D70"/>
    <mergeCell ref="E66:F66"/>
    <mergeCell ref="A69:B69"/>
    <mergeCell ref="J69:L69"/>
    <mergeCell ref="B8:B9"/>
    <mergeCell ref="A70:B70"/>
    <mergeCell ref="J70:L70"/>
    <mergeCell ref="G8:I8"/>
    <mergeCell ref="C8:C9"/>
    <mergeCell ref="H66:I66"/>
    <mergeCell ref="J8:K8"/>
    <mergeCell ref="D8:F8"/>
    <mergeCell ref="A1:L1"/>
    <mergeCell ref="A2:L2"/>
    <mergeCell ref="A3:L3"/>
    <mergeCell ref="A7:L7"/>
    <mergeCell ref="A8:A9"/>
  </mergeCells>
  <printOptions/>
  <pageMargins left="0.65" right="0.2" top="1" bottom="1" header="0.3" footer="0.3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C39">
      <selection activeCell="A1" sqref="A1:M55"/>
    </sheetView>
  </sheetViews>
  <sheetFormatPr defaultColWidth="9.140625" defaultRowHeight="15"/>
  <cols>
    <col min="1" max="1" width="9.421875" style="0" customWidth="1"/>
    <col min="2" max="2" width="59.57421875" style="0" customWidth="1"/>
    <col min="3" max="3" width="6.7109375" style="0" customWidth="1"/>
    <col min="4" max="4" width="6.140625" style="0" customWidth="1"/>
    <col min="5" max="5" width="7.7109375" style="0" customWidth="1"/>
    <col min="6" max="6" width="7.28125" style="0" customWidth="1"/>
    <col min="7" max="7" width="10.00390625" style="0" customWidth="1"/>
    <col min="8" max="8" width="7.8515625" style="0" customWidth="1"/>
    <col min="9" max="9" width="9.28125" style="0" customWidth="1"/>
    <col min="10" max="10" width="9.140625" style="0" customWidth="1"/>
    <col min="11" max="11" width="8.8515625" style="0" customWidth="1"/>
    <col min="12" max="12" width="8.7109375" style="0" customWidth="1"/>
    <col min="13" max="13" width="5.7109375" style="0" customWidth="1"/>
  </cols>
  <sheetData>
    <row r="1" spans="1:13" ht="15.7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5.75">
      <c r="A2" s="194" t="s">
        <v>34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5.75">
      <c r="A3" s="194" t="s">
        <v>35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5.75">
      <c r="A4" s="90" t="s">
        <v>231</v>
      </c>
      <c r="B4" s="90"/>
      <c r="C4" s="90"/>
      <c r="D4" s="90"/>
      <c r="E4" s="90"/>
      <c r="F4" s="90"/>
      <c r="G4" s="90"/>
      <c r="H4" s="90"/>
      <c r="I4" s="90"/>
      <c r="J4" s="90"/>
      <c r="K4" s="102">
        <f>G49</f>
        <v>1019</v>
      </c>
      <c r="L4" s="90"/>
      <c r="M4" s="29"/>
    </row>
    <row r="5" spans="1:13" ht="15.75">
      <c r="A5" s="157" t="s">
        <v>373</v>
      </c>
      <c r="B5" s="154"/>
      <c r="C5" s="90"/>
      <c r="D5" s="90"/>
      <c r="E5" s="90"/>
      <c r="F5" s="90"/>
      <c r="G5" s="90"/>
      <c r="H5" s="90"/>
      <c r="I5" s="90"/>
      <c r="J5" s="90"/>
      <c r="K5" s="102">
        <f>K49</f>
        <v>993.8640000000001</v>
      </c>
      <c r="L5" s="90"/>
      <c r="M5" s="29"/>
    </row>
    <row r="6" spans="1:13" ht="15.75">
      <c r="A6" s="90" t="s">
        <v>312</v>
      </c>
      <c r="B6" s="90"/>
      <c r="C6" s="90"/>
      <c r="D6" s="90"/>
      <c r="E6" s="90"/>
      <c r="F6" s="90"/>
      <c r="G6" s="90"/>
      <c r="H6" s="90"/>
      <c r="I6" s="90"/>
      <c r="J6" s="90"/>
      <c r="K6" s="102">
        <f>L49</f>
        <v>97.53326790971542</v>
      </c>
      <c r="L6" s="90"/>
      <c r="M6" s="90"/>
    </row>
    <row r="7" spans="1:13" ht="15.75">
      <c r="A7" s="197" t="s">
        <v>362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1:13" ht="24">
      <c r="A8" s="201" t="s">
        <v>361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50"/>
    </row>
    <row r="9" spans="1:13" ht="39" customHeight="1">
      <c r="A9" s="198" t="s">
        <v>36</v>
      </c>
      <c r="B9" s="198" t="s">
        <v>37</v>
      </c>
      <c r="C9" s="213" t="s">
        <v>264</v>
      </c>
      <c r="D9" s="213" t="s">
        <v>18</v>
      </c>
      <c r="E9" s="198" t="s">
        <v>1</v>
      </c>
      <c r="F9" s="198"/>
      <c r="G9" s="198"/>
      <c r="H9" s="207" t="s">
        <v>359</v>
      </c>
      <c r="I9" s="212"/>
      <c r="J9" s="208"/>
      <c r="K9" s="207" t="s">
        <v>356</v>
      </c>
      <c r="L9" s="208"/>
      <c r="M9" s="198" t="s">
        <v>2</v>
      </c>
    </row>
    <row r="10" spans="1:13" ht="31.5" customHeight="1">
      <c r="A10" s="198"/>
      <c r="B10" s="198"/>
      <c r="C10" s="214"/>
      <c r="D10" s="216"/>
      <c r="E10" s="5" t="s">
        <v>3</v>
      </c>
      <c r="F10" s="5" t="s">
        <v>4</v>
      </c>
      <c r="G10" s="5" t="s">
        <v>5</v>
      </c>
      <c r="H10" s="5" t="s">
        <v>3</v>
      </c>
      <c r="I10" s="5" t="s">
        <v>58</v>
      </c>
      <c r="J10" s="5" t="s">
        <v>6</v>
      </c>
      <c r="K10" s="5" t="s">
        <v>7</v>
      </c>
      <c r="L10" s="5" t="s">
        <v>6</v>
      </c>
      <c r="M10" s="198"/>
    </row>
    <row r="11" spans="1:13" ht="15.75">
      <c r="A11" s="30">
        <v>1</v>
      </c>
      <c r="B11" s="19" t="s">
        <v>9</v>
      </c>
      <c r="C11" s="140"/>
      <c r="D11" s="1" t="s">
        <v>10</v>
      </c>
      <c r="E11" s="1" t="s">
        <v>11</v>
      </c>
      <c r="F11" s="1" t="s">
        <v>12</v>
      </c>
      <c r="G11" s="4">
        <v>6</v>
      </c>
      <c r="H11" s="4">
        <v>10</v>
      </c>
      <c r="I11" s="4">
        <v>11</v>
      </c>
      <c r="J11" s="4">
        <v>12</v>
      </c>
      <c r="K11" s="4">
        <v>13</v>
      </c>
      <c r="L11" s="12">
        <v>14</v>
      </c>
      <c r="M11" s="4">
        <v>15</v>
      </c>
    </row>
    <row r="12" spans="1:13" ht="23.25" customHeight="1">
      <c r="A12" s="161" t="s">
        <v>13</v>
      </c>
      <c r="B12" s="20" t="s">
        <v>14</v>
      </c>
      <c r="C12" s="141"/>
      <c r="D12" s="1"/>
      <c r="E12" s="51"/>
      <c r="F12" s="52"/>
      <c r="G12" s="52"/>
      <c r="H12" s="52"/>
      <c r="I12" s="52"/>
      <c r="J12" s="52"/>
      <c r="K12" s="52"/>
      <c r="L12" s="52"/>
      <c r="M12" s="10"/>
    </row>
    <row r="13" spans="1:13" ht="23.25" customHeight="1">
      <c r="A13" s="30">
        <v>2</v>
      </c>
      <c r="B13" s="19" t="s">
        <v>232</v>
      </c>
      <c r="C13" s="140"/>
      <c r="D13" s="1"/>
      <c r="E13" s="51"/>
      <c r="F13" s="52"/>
      <c r="G13" s="52"/>
      <c r="H13" s="52"/>
      <c r="I13" s="52"/>
      <c r="J13" s="52"/>
      <c r="K13" s="52"/>
      <c r="L13" s="52"/>
      <c r="M13" s="10"/>
    </row>
    <row r="14" spans="1:13" ht="33" customHeight="1">
      <c r="A14" s="140" t="s">
        <v>286</v>
      </c>
      <c r="B14" s="19" t="s">
        <v>233</v>
      </c>
      <c r="C14" s="140">
        <v>29511</v>
      </c>
      <c r="D14" s="1" t="s">
        <v>265</v>
      </c>
      <c r="E14" s="83">
        <v>1</v>
      </c>
      <c r="F14" s="84">
        <f>G14/G49*100</f>
        <v>18.15505397448479</v>
      </c>
      <c r="G14" s="84">
        <v>185</v>
      </c>
      <c r="H14" s="83">
        <v>1</v>
      </c>
      <c r="I14" s="84">
        <f>H14/E14*F14</f>
        <v>18.15505397448479</v>
      </c>
      <c r="J14" s="84">
        <f aca="true" t="shared" si="0" ref="J14:J19">I14/F14*100</f>
        <v>100</v>
      </c>
      <c r="K14" s="84">
        <v>184.999</v>
      </c>
      <c r="L14" s="84">
        <f aca="true" t="shared" si="1" ref="L14:L19">K14/G14*100</f>
        <v>99.99945945945946</v>
      </c>
      <c r="M14" s="10"/>
    </row>
    <row r="15" spans="1:13" ht="33" customHeight="1">
      <c r="A15" s="140" t="s">
        <v>287</v>
      </c>
      <c r="B15" s="19" t="s">
        <v>234</v>
      </c>
      <c r="C15" s="140">
        <v>29611</v>
      </c>
      <c r="D15" s="1" t="s">
        <v>74</v>
      </c>
      <c r="E15" s="83">
        <v>5</v>
      </c>
      <c r="F15" s="84">
        <f>G15/G49*100</f>
        <v>3.9254170755642788</v>
      </c>
      <c r="G15" s="84">
        <v>40</v>
      </c>
      <c r="H15" s="83">
        <v>5</v>
      </c>
      <c r="I15" s="84">
        <f>H15/E15*F15</f>
        <v>3.9254170755642788</v>
      </c>
      <c r="J15" s="84">
        <f t="shared" si="0"/>
        <v>100</v>
      </c>
      <c r="K15" s="84">
        <v>40</v>
      </c>
      <c r="L15" s="84">
        <f t="shared" si="1"/>
        <v>100</v>
      </c>
      <c r="M15" s="10"/>
    </row>
    <row r="16" spans="1:13" ht="33" customHeight="1">
      <c r="A16" s="140" t="s">
        <v>288</v>
      </c>
      <c r="B16" s="19" t="s">
        <v>235</v>
      </c>
      <c r="C16" s="140">
        <v>29611</v>
      </c>
      <c r="D16" s="1" t="s">
        <v>74</v>
      </c>
      <c r="E16" s="83">
        <v>5</v>
      </c>
      <c r="F16" s="84">
        <f>G16/G49*100</f>
        <v>2.4533856722276743</v>
      </c>
      <c r="G16" s="84">
        <v>25</v>
      </c>
      <c r="H16" s="83">
        <v>5</v>
      </c>
      <c r="I16" s="84">
        <f>H16/E16*F16</f>
        <v>2.4533856722276743</v>
      </c>
      <c r="J16" s="84">
        <f t="shared" si="0"/>
        <v>100</v>
      </c>
      <c r="K16" s="84">
        <v>15</v>
      </c>
      <c r="L16" s="84">
        <f t="shared" si="1"/>
        <v>60</v>
      </c>
      <c r="M16" s="10"/>
    </row>
    <row r="17" spans="1:13" ht="33" customHeight="1">
      <c r="A17" s="140" t="s">
        <v>289</v>
      </c>
      <c r="B17" s="19" t="s">
        <v>236</v>
      </c>
      <c r="C17" s="140">
        <v>29611</v>
      </c>
      <c r="D17" s="1" t="s">
        <v>38</v>
      </c>
      <c r="E17" s="83">
        <v>1</v>
      </c>
      <c r="F17" s="84">
        <f>G17/G49*100</f>
        <v>9.813542688910697</v>
      </c>
      <c r="G17" s="84">
        <v>100</v>
      </c>
      <c r="H17" s="83">
        <v>1</v>
      </c>
      <c r="I17" s="84">
        <f>H17/E17*F17</f>
        <v>9.813542688910697</v>
      </c>
      <c r="J17" s="84">
        <f t="shared" si="0"/>
        <v>100</v>
      </c>
      <c r="K17" s="84">
        <v>100</v>
      </c>
      <c r="L17" s="84">
        <f t="shared" si="1"/>
        <v>100</v>
      </c>
      <c r="M17" s="10"/>
    </row>
    <row r="18" spans="1:13" ht="18.75" customHeight="1">
      <c r="A18" s="140" t="s">
        <v>290</v>
      </c>
      <c r="B18" s="19" t="s">
        <v>39</v>
      </c>
      <c r="C18" s="140">
        <v>29611</v>
      </c>
      <c r="D18" s="1" t="s">
        <v>74</v>
      </c>
      <c r="E18" s="83">
        <v>115</v>
      </c>
      <c r="F18" s="84">
        <f>G18/G49*100</f>
        <v>7.948969578017665</v>
      </c>
      <c r="G18" s="84">
        <v>81</v>
      </c>
      <c r="H18" s="83">
        <v>115</v>
      </c>
      <c r="I18" s="84">
        <f>H18/E18*F18</f>
        <v>7.948969578017665</v>
      </c>
      <c r="J18" s="84">
        <f t="shared" si="0"/>
        <v>100</v>
      </c>
      <c r="K18" s="84">
        <v>79.6</v>
      </c>
      <c r="L18" s="84">
        <f t="shared" si="1"/>
        <v>98.2716049382716</v>
      </c>
      <c r="M18" s="10"/>
    </row>
    <row r="19" spans="1:13" ht="18.75" customHeight="1">
      <c r="A19" s="162" t="s">
        <v>44</v>
      </c>
      <c r="B19" s="20" t="s">
        <v>40</v>
      </c>
      <c r="C19" s="141"/>
      <c r="D19" s="1"/>
      <c r="E19" s="83"/>
      <c r="F19" s="86">
        <f>SUM(F14:F18)</f>
        <v>42.29636898920511</v>
      </c>
      <c r="G19" s="86">
        <f>SUM(G14:G18)</f>
        <v>431</v>
      </c>
      <c r="H19" s="85"/>
      <c r="I19" s="86">
        <f>SUM(I14:I18)</f>
        <v>42.29636898920511</v>
      </c>
      <c r="J19" s="86">
        <f t="shared" si="0"/>
        <v>100</v>
      </c>
      <c r="K19" s="86">
        <f>SUM(K14:K18)</f>
        <v>419.59900000000005</v>
      </c>
      <c r="L19" s="86">
        <f t="shared" si="1"/>
        <v>97.35475638051045</v>
      </c>
      <c r="M19" s="11"/>
    </row>
    <row r="20" spans="1:13" ht="18.75" customHeight="1">
      <c r="A20" s="163" t="s">
        <v>48</v>
      </c>
      <c r="B20" s="20" t="s">
        <v>41</v>
      </c>
      <c r="C20" s="141"/>
      <c r="D20" s="1"/>
      <c r="E20" s="83"/>
      <c r="F20" s="84"/>
      <c r="G20" s="84"/>
      <c r="H20" s="83"/>
      <c r="I20" s="84"/>
      <c r="J20" s="84"/>
      <c r="K20" s="84"/>
      <c r="L20" s="84"/>
      <c r="M20" s="25"/>
    </row>
    <row r="21" spans="1:13" s="17" customFormat="1" ht="18.75" customHeight="1">
      <c r="A21" s="164">
        <v>2</v>
      </c>
      <c r="B21" s="19" t="s">
        <v>237</v>
      </c>
      <c r="C21" s="140"/>
      <c r="D21" s="5"/>
      <c r="E21" s="85"/>
      <c r="F21" s="84"/>
      <c r="G21" s="86"/>
      <c r="H21" s="85"/>
      <c r="I21" s="84"/>
      <c r="J21" s="84"/>
      <c r="K21" s="86"/>
      <c r="L21" s="84"/>
      <c r="M21" s="21"/>
    </row>
    <row r="22" spans="1:13" ht="18.75" customHeight="1">
      <c r="A22" s="165" t="s">
        <v>116</v>
      </c>
      <c r="B22" s="19" t="s">
        <v>238</v>
      </c>
      <c r="C22" s="140">
        <v>22111</v>
      </c>
      <c r="D22" s="1" t="s">
        <v>266</v>
      </c>
      <c r="E22" s="84">
        <v>0.6</v>
      </c>
      <c r="F22" s="84">
        <f>G22/G49*100</f>
        <v>0.6869479882237487</v>
      </c>
      <c r="G22" s="84">
        <v>7</v>
      </c>
      <c r="H22" s="83">
        <v>0.6</v>
      </c>
      <c r="I22" s="84">
        <f>H22/E22*F22</f>
        <v>0.6869479882237487</v>
      </c>
      <c r="J22" s="84">
        <f>I22/F22*100</f>
        <v>100</v>
      </c>
      <c r="K22" s="84">
        <v>7</v>
      </c>
      <c r="L22" s="84">
        <f>K22/G22*100</f>
        <v>100</v>
      </c>
      <c r="M22" s="8"/>
    </row>
    <row r="23" spans="1:13" ht="18.75" customHeight="1">
      <c r="A23" s="165" t="s">
        <v>291</v>
      </c>
      <c r="B23" s="19" t="s">
        <v>239</v>
      </c>
      <c r="C23" s="140">
        <v>22111</v>
      </c>
      <c r="D23" s="1" t="s">
        <v>266</v>
      </c>
      <c r="E23" s="84">
        <v>1.7</v>
      </c>
      <c r="F23" s="84">
        <f>G23/G49*100</f>
        <v>1.9627085377821394</v>
      </c>
      <c r="G23" s="84">
        <v>20</v>
      </c>
      <c r="H23" s="83">
        <v>1.7</v>
      </c>
      <c r="I23" s="84">
        <f aca="true" t="shared" si="2" ref="I23:I47">H23/E23*F23</f>
        <v>1.9627085377821394</v>
      </c>
      <c r="J23" s="84">
        <f aca="true" t="shared" si="3" ref="J23:J49">I23/F23*100</f>
        <v>100</v>
      </c>
      <c r="K23" s="84">
        <v>20</v>
      </c>
      <c r="L23" s="84">
        <f aca="true" t="shared" si="4" ref="L23:L49">K23/G23*100</f>
        <v>100</v>
      </c>
      <c r="M23" s="25"/>
    </row>
    <row r="24" spans="1:13" s="17" customFormat="1" ht="18.75" customHeight="1">
      <c r="A24" s="164" t="s">
        <v>117</v>
      </c>
      <c r="B24" s="19" t="s">
        <v>348</v>
      </c>
      <c r="C24" s="140">
        <v>22112</v>
      </c>
      <c r="D24" s="1" t="s">
        <v>134</v>
      </c>
      <c r="E24" s="84">
        <v>1</v>
      </c>
      <c r="F24" s="84">
        <f>G24/G49*100</f>
        <v>1.4720314033366046</v>
      </c>
      <c r="G24" s="84">
        <v>15</v>
      </c>
      <c r="H24" s="83">
        <v>1</v>
      </c>
      <c r="I24" s="84">
        <f t="shared" si="2"/>
        <v>1.4720314033366046</v>
      </c>
      <c r="J24" s="84">
        <f t="shared" si="3"/>
        <v>100</v>
      </c>
      <c r="K24" s="84">
        <v>15</v>
      </c>
      <c r="L24" s="84">
        <f t="shared" si="4"/>
        <v>100</v>
      </c>
      <c r="M24" s="31"/>
    </row>
    <row r="25" spans="1:13" ht="18.75" customHeight="1">
      <c r="A25" s="164" t="s">
        <v>292</v>
      </c>
      <c r="B25" s="19" t="s">
        <v>241</v>
      </c>
      <c r="C25" s="140">
        <v>22112</v>
      </c>
      <c r="D25" s="1" t="s">
        <v>134</v>
      </c>
      <c r="E25" s="84">
        <v>1</v>
      </c>
      <c r="F25" s="84">
        <f>G25/G49*100</f>
        <v>0.9813542688910697</v>
      </c>
      <c r="G25" s="84">
        <v>10</v>
      </c>
      <c r="H25" s="83">
        <v>1</v>
      </c>
      <c r="I25" s="84">
        <f t="shared" si="2"/>
        <v>0.9813542688910697</v>
      </c>
      <c r="J25" s="84">
        <f t="shared" si="3"/>
        <v>100</v>
      </c>
      <c r="K25" s="84">
        <v>9.153</v>
      </c>
      <c r="L25" s="84">
        <f t="shared" si="4"/>
        <v>91.53</v>
      </c>
      <c r="M25" s="25"/>
    </row>
    <row r="26" spans="1:13" ht="18.75" customHeight="1">
      <c r="A26" s="164" t="s">
        <v>293</v>
      </c>
      <c r="B26" s="19" t="s">
        <v>242</v>
      </c>
      <c r="C26" s="140">
        <v>22112</v>
      </c>
      <c r="D26" s="1" t="s">
        <v>74</v>
      </c>
      <c r="E26" s="84">
        <v>1</v>
      </c>
      <c r="F26" s="84">
        <f>G26/G49*100</f>
        <v>0.49067713444553485</v>
      </c>
      <c r="G26" s="84">
        <v>5</v>
      </c>
      <c r="H26" s="83">
        <v>1</v>
      </c>
      <c r="I26" s="84">
        <f t="shared" si="2"/>
        <v>0.49067713444553485</v>
      </c>
      <c r="J26" s="84">
        <f t="shared" si="3"/>
        <v>100</v>
      </c>
      <c r="K26" s="84">
        <v>0</v>
      </c>
      <c r="L26" s="84">
        <f t="shared" si="4"/>
        <v>0</v>
      </c>
      <c r="M26" s="25"/>
    </row>
    <row r="27" spans="1:13" ht="18.75" customHeight="1">
      <c r="A27" s="165" t="s">
        <v>294</v>
      </c>
      <c r="B27" s="19" t="s">
        <v>243</v>
      </c>
      <c r="C27" s="140">
        <v>22211</v>
      </c>
      <c r="D27" s="1" t="s">
        <v>267</v>
      </c>
      <c r="E27" s="84">
        <v>278.4</v>
      </c>
      <c r="F27" s="84">
        <f>G27/G49*100</f>
        <v>3.042198233562316</v>
      </c>
      <c r="G27" s="84">
        <v>31</v>
      </c>
      <c r="H27" s="83">
        <v>278.4</v>
      </c>
      <c r="I27" s="84">
        <f t="shared" si="2"/>
        <v>3.042198233562316</v>
      </c>
      <c r="J27" s="84">
        <f t="shared" si="3"/>
        <v>100</v>
      </c>
      <c r="K27" s="84">
        <v>31</v>
      </c>
      <c r="L27" s="84">
        <f t="shared" si="4"/>
        <v>100</v>
      </c>
      <c r="M27" s="25"/>
    </row>
    <row r="28" spans="1:13" s="17" customFormat="1" ht="18.75" customHeight="1">
      <c r="A28" s="165" t="s">
        <v>295</v>
      </c>
      <c r="B28" s="19" t="s">
        <v>244</v>
      </c>
      <c r="C28" s="140">
        <v>22211</v>
      </c>
      <c r="D28" s="1" t="s">
        <v>267</v>
      </c>
      <c r="E28" s="84">
        <v>74</v>
      </c>
      <c r="F28" s="84">
        <f>G28/G49*100</f>
        <v>0.8832188420019628</v>
      </c>
      <c r="G28" s="84">
        <v>9</v>
      </c>
      <c r="H28" s="83">
        <v>74</v>
      </c>
      <c r="I28" s="84">
        <f t="shared" si="2"/>
        <v>0.8832188420019628</v>
      </c>
      <c r="J28" s="84">
        <f t="shared" si="3"/>
        <v>100</v>
      </c>
      <c r="K28" s="84">
        <v>9</v>
      </c>
      <c r="L28" s="84">
        <f t="shared" si="4"/>
        <v>100</v>
      </c>
      <c r="M28" s="31"/>
    </row>
    <row r="29" spans="1:13" s="17" customFormat="1" ht="18.75" customHeight="1">
      <c r="A29" s="165" t="s">
        <v>296</v>
      </c>
      <c r="B29" s="19" t="s">
        <v>245</v>
      </c>
      <c r="C29" s="140">
        <v>22211</v>
      </c>
      <c r="D29" s="1" t="s">
        <v>132</v>
      </c>
      <c r="E29" s="84">
        <v>3</v>
      </c>
      <c r="F29" s="84">
        <f>G29/G49*100</f>
        <v>0.49067713444553485</v>
      </c>
      <c r="G29" s="84">
        <v>5</v>
      </c>
      <c r="H29" s="83">
        <v>3</v>
      </c>
      <c r="I29" s="84">
        <f t="shared" si="2"/>
        <v>0.49067713444553485</v>
      </c>
      <c r="J29" s="84">
        <f t="shared" si="3"/>
        <v>100</v>
      </c>
      <c r="K29" s="84">
        <v>4.2</v>
      </c>
      <c r="L29" s="84">
        <f t="shared" si="4"/>
        <v>84.00000000000001</v>
      </c>
      <c r="M29" s="21"/>
    </row>
    <row r="30" spans="1:13" ht="18.75" customHeight="1">
      <c r="A30" s="30" t="s">
        <v>297</v>
      </c>
      <c r="B30" s="19" t="s">
        <v>246</v>
      </c>
      <c r="C30" s="140">
        <v>22212</v>
      </c>
      <c r="D30" s="1" t="s">
        <v>74</v>
      </c>
      <c r="E30" s="84">
        <v>6</v>
      </c>
      <c r="F30" s="84">
        <f>G30/G49*100</f>
        <v>0.8832188420019628</v>
      </c>
      <c r="G30" s="84">
        <v>9</v>
      </c>
      <c r="H30" s="83">
        <v>6</v>
      </c>
      <c r="I30" s="84">
        <f t="shared" si="2"/>
        <v>0.8832188420019628</v>
      </c>
      <c r="J30" s="84">
        <f t="shared" si="3"/>
        <v>100</v>
      </c>
      <c r="K30" s="84">
        <v>9</v>
      </c>
      <c r="L30" s="84">
        <f t="shared" si="4"/>
        <v>100</v>
      </c>
      <c r="M30" s="8"/>
    </row>
    <row r="31" spans="1:13" ht="18.75" customHeight="1">
      <c r="A31" s="164" t="s">
        <v>298</v>
      </c>
      <c r="B31" s="19" t="s">
        <v>247</v>
      </c>
      <c r="C31" s="140">
        <v>22212</v>
      </c>
      <c r="D31" s="1" t="s">
        <v>74</v>
      </c>
      <c r="E31" s="84">
        <v>4</v>
      </c>
      <c r="F31" s="84">
        <f>G31/G49*100</f>
        <v>1.9627085377821394</v>
      </c>
      <c r="G31" s="84">
        <v>20</v>
      </c>
      <c r="H31" s="83">
        <v>4</v>
      </c>
      <c r="I31" s="84">
        <f t="shared" si="2"/>
        <v>1.9627085377821394</v>
      </c>
      <c r="J31" s="84">
        <f t="shared" si="3"/>
        <v>100</v>
      </c>
      <c r="K31" s="84">
        <v>20</v>
      </c>
      <c r="L31" s="84">
        <f t="shared" si="4"/>
        <v>100</v>
      </c>
      <c r="M31" s="25"/>
    </row>
    <row r="32" spans="1:13" ht="18.75" customHeight="1">
      <c r="A32" s="164" t="s">
        <v>299</v>
      </c>
      <c r="B32" s="19" t="s">
        <v>349</v>
      </c>
      <c r="C32" s="140">
        <v>22212</v>
      </c>
      <c r="D32" s="1" t="s">
        <v>132</v>
      </c>
      <c r="E32" s="84">
        <v>5</v>
      </c>
      <c r="F32" s="84">
        <f>G32/G49*100</f>
        <v>0.9813542688910697</v>
      </c>
      <c r="G32" s="84">
        <v>10</v>
      </c>
      <c r="H32" s="83">
        <v>5</v>
      </c>
      <c r="I32" s="84">
        <f t="shared" si="2"/>
        <v>0.9813542688910697</v>
      </c>
      <c r="J32" s="84">
        <f t="shared" si="3"/>
        <v>100</v>
      </c>
      <c r="K32" s="84">
        <v>10</v>
      </c>
      <c r="L32" s="84">
        <f t="shared" si="4"/>
        <v>100</v>
      </c>
      <c r="M32" s="25"/>
    </row>
    <row r="33" spans="1:13" ht="18.75" customHeight="1">
      <c r="A33" s="164" t="s">
        <v>121</v>
      </c>
      <c r="B33" s="19" t="s">
        <v>248</v>
      </c>
      <c r="C33" s="140">
        <v>22311</v>
      </c>
      <c r="D33" s="1" t="s">
        <v>132</v>
      </c>
      <c r="E33" s="84">
        <v>1</v>
      </c>
      <c r="F33" s="84">
        <f>G33/G49*100</f>
        <v>2.747791952894995</v>
      </c>
      <c r="G33" s="84">
        <v>28</v>
      </c>
      <c r="H33" s="83">
        <v>1</v>
      </c>
      <c r="I33" s="84">
        <f t="shared" si="2"/>
        <v>2.747791952894995</v>
      </c>
      <c r="J33" s="84">
        <f t="shared" si="3"/>
        <v>100</v>
      </c>
      <c r="K33" s="84">
        <v>28</v>
      </c>
      <c r="L33" s="84">
        <f t="shared" si="4"/>
        <v>100</v>
      </c>
      <c r="M33" s="25"/>
    </row>
    <row r="34" spans="1:13" ht="17.25" customHeight="1">
      <c r="A34" s="164" t="s">
        <v>300</v>
      </c>
      <c r="B34" s="19" t="s">
        <v>249</v>
      </c>
      <c r="C34" s="140">
        <v>22311</v>
      </c>
      <c r="D34" s="1" t="s">
        <v>132</v>
      </c>
      <c r="E34" s="84">
        <v>1</v>
      </c>
      <c r="F34" s="84">
        <f>G34/G49*100</f>
        <v>0.6869479882237487</v>
      </c>
      <c r="G34" s="84">
        <v>7</v>
      </c>
      <c r="H34" s="83">
        <v>1</v>
      </c>
      <c r="I34" s="84">
        <f t="shared" si="2"/>
        <v>0.6869479882237487</v>
      </c>
      <c r="J34" s="84">
        <f t="shared" si="3"/>
        <v>100</v>
      </c>
      <c r="K34" s="84">
        <v>7</v>
      </c>
      <c r="L34" s="84">
        <f t="shared" si="4"/>
        <v>100</v>
      </c>
      <c r="M34" s="25"/>
    </row>
    <row r="35" spans="1:13" s="18" customFormat="1" ht="17.25" customHeight="1">
      <c r="A35" s="164" t="s">
        <v>301</v>
      </c>
      <c r="B35" s="19" t="s">
        <v>250</v>
      </c>
      <c r="C35" s="140">
        <v>22311</v>
      </c>
      <c r="D35" s="1" t="s">
        <v>134</v>
      </c>
      <c r="E35" s="84">
        <v>1</v>
      </c>
      <c r="F35" s="84">
        <f>G35/G49*100</f>
        <v>0.39254170755642787</v>
      </c>
      <c r="G35" s="84">
        <v>4</v>
      </c>
      <c r="H35" s="83">
        <v>1</v>
      </c>
      <c r="I35" s="84">
        <f t="shared" si="2"/>
        <v>0.39254170755642787</v>
      </c>
      <c r="J35" s="84">
        <f t="shared" si="3"/>
        <v>100</v>
      </c>
      <c r="K35" s="84">
        <v>3.94</v>
      </c>
      <c r="L35" s="84">
        <f t="shared" si="4"/>
        <v>98.5</v>
      </c>
      <c r="M35" s="25"/>
    </row>
    <row r="36" spans="1:13" ht="30.75" customHeight="1">
      <c r="A36" s="164" t="s">
        <v>302</v>
      </c>
      <c r="B36" s="19" t="s">
        <v>251</v>
      </c>
      <c r="C36" s="140">
        <v>22512</v>
      </c>
      <c r="D36" s="1" t="s">
        <v>74</v>
      </c>
      <c r="E36" s="84">
        <v>12</v>
      </c>
      <c r="F36" s="84">
        <f>G36/G49*100</f>
        <v>14.131501472031404</v>
      </c>
      <c r="G36" s="84">
        <v>144</v>
      </c>
      <c r="H36" s="83">
        <v>12</v>
      </c>
      <c r="I36" s="84">
        <f t="shared" si="2"/>
        <v>14.131501472031404</v>
      </c>
      <c r="J36" s="84">
        <f t="shared" si="3"/>
        <v>100</v>
      </c>
      <c r="K36" s="84">
        <v>142.465</v>
      </c>
      <c r="L36" s="84">
        <f t="shared" si="4"/>
        <v>98.93402777777777</v>
      </c>
      <c r="M36" s="25"/>
    </row>
    <row r="37" spans="1:13" s="18" customFormat="1" ht="30.75" customHeight="1">
      <c r="A37" s="164" t="s">
        <v>303</v>
      </c>
      <c r="B37" s="96" t="s">
        <v>252</v>
      </c>
      <c r="C37" s="140">
        <v>22512</v>
      </c>
      <c r="D37" s="1" t="s">
        <v>23</v>
      </c>
      <c r="E37" s="84">
        <v>1</v>
      </c>
      <c r="F37" s="84">
        <f>G37/G49*100</f>
        <v>2.9440628066732093</v>
      </c>
      <c r="G37" s="84">
        <v>30</v>
      </c>
      <c r="H37" s="83">
        <v>1</v>
      </c>
      <c r="I37" s="84">
        <f t="shared" si="2"/>
        <v>2.9440628066732093</v>
      </c>
      <c r="J37" s="84">
        <f t="shared" si="3"/>
        <v>100</v>
      </c>
      <c r="K37" s="84">
        <v>30</v>
      </c>
      <c r="L37" s="84">
        <f t="shared" si="4"/>
        <v>100</v>
      </c>
      <c r="M37" s="25"/>
    </row>
    <row r="38" spans="1:13" s="18" customFormat="1" ht="30.75" customHeight="1">
      <c r="A38" s="164" t="s">
        <v>304</v>
      </c>
      <c r="B38" s="96" t="s">
        <v>253</v>
      </c>
      <c r="C38" s="140">
        <v>22512</v>
      </c>
      <c r="D38" s="1" t="s">
        <v>20</v>
      </c>
      <c r="E38" s="84">
        <v>1</v>
      </c>
      <c r="F38" s="84">
        <f>G38/G49*100</f>
        <v>2.4533856722276743</v>
      </c>
      <c r="G38" s="84">
        <v>25</v>
      </c>
      <c r="H38" s="83">
        <v>1</v>
      </c>
      <c r="I38" s="84">
        <f t="shared" si="2"/>
        <v>2.4533856722276743</v>
      </c>
      <c r="J38" s="84">
        <f t="shared" si="3"/>
        <v>100</v>
      </c>
      <c r="K38" s="84">
        <v>25</v>
      </c>
      <c r="L38" s="84">
        <f t="shared" si="4"/>
        <v>100</v>
      </c>
      <c r="M38" s="25"/>
    </row>
    <row r="39" spans="1:13" s="17" customFormat="1" ht="30.75" customHeight="1">
      <c r="A39" s="164" t="s">
        <v>305</v>
      </c>
      <c r="B39" s="19" t="s">
        <v>254</v>
      </c>
      <c r="C39" s="140">
        <v>22522</v>
      </c>
      <c r="D39" s="1" t="s">
        <v>23</v>
      </c>
      <c r="E39" s="84">
        <v>1</v>
      </c>
      <c r="F39" s="84">
        <f>G39/G49*100</f>
        <v>4.906771344455349</v>
      </c>
      <c r="G39" s="84">
        <v>50</v>
      </c>
      <c r="H39" s="83">
        <v>1</v>
      </c>
      <c r="I39" s="84">
        <f t="shared" si="2"/>
        <v>4.906771344455349</v>
      </c>
      <c r="J39" s="84">
        <f t="shared" si="3"/>
        <v>100</v>
      </c>
      <c r="K39" s="84">
        <v>50</v>
      </c>
      <c r="L39" s="84">
        <f t="shared" si="4"/>
        <v>100</v>
      </c>
      <c r="M39" s="31"/>
    </row>
    <row r="40" spans="1:13" ht="33.75" customHeight="1">
      <c r="A40" s="164" t="s">
        <v>306</v>
      </c>
      <c r="B40" s="19" t="s">
        <v>255</v>
      </c>
      <c r="C40" s="140">
        <v>22522</v>
      </c>
      <c r="D40" s="1" t="s">
        <v>23</v>
      </c>
      <c r="E40" s="84">
        <v>3</v>
      </c>
      <c r="F40" s="84">
        <f>G40/G49*100</f>
        <v>2.9440628066732093</v>
      </c>
      <c r="G40" s="84">
        <v>30</v>
      </c>
      <c r="H40" s="83">
        <v>3</v>
      </c>
      <c r="I40" s="84">
        <f t="shared" si="2"/>
        <v>2.9440628066732093</v>
      </c>
      <c r="J40" s="84">
        <f t="shared" si="3"/>
        <v>100</v>
      </c>
      <c r="K40" s="84">
        <v>30</v>
      </c>
      <c r="L40" s="84">
        <f t="shared" si="4"/>
        <v>100</v>
      </c>
      <c r="M40" s="25"/>
    </row>
    <row r="41" spans="1:13" ht="20.25" customHeight="1">
      <c r="A41" s="164" t="s">
        <v>307</v>
      </c>
      <c r="B41" s="19" t="s">
        <v>256</v>
      </c>
      <c r="C41" s="140">
        <v>22522</v>
      </c>
      <c r="D41" s="1" t="s">
        <v>23</v>
      </c>
      <c r="E41" s="84">
        <v>1</v>
      </c>
      <c r="F41" s="84">
        <f>G41/G49*100</f>
        <v>1.9627085377821394</v>
      </c>
      <c r="G41" s="84">
        <v>20</v>
      </c>
      <c r="H41" s="83">
        <v>1</v>
      </c>
      <c r="I41" s="84">
        <f t="shared" si="2"/>
        <v>1.9627085377821394</v>
      </c>
      <c r="J41" s="84">
        <f t="shared" si="3"/>
        <v>100</v>
      </c>
      <c r="K41" s="84">
        <v>20</v>
      </c>
      <c r="L41" s="84">
        <f t="shared" si="4"/>
        <v>100</v>
      </c>
      <c r="M41" s="25"/>
    </row>
    <row r="42" spans="1:13" s="17" customFormat="1" ht="21.75" customHeight="1">
      <c r="A42" s="166" t="s">
        <v>122</v>
      </c>
      <c r="B42" s="19" t="s">
        <v>257</v>
      </c>
      <c r="C42" s="140">
        <v>22611</v>
      </c>
      <c r="D42" s="1" t="s">
        <v>33</v>
      </c>
      <c r="E42" s="84">
        <v>5.7</v>
      </c>
      <c r="F42" s="84">
        <f>G42/G49*100</f>
        <v>3.532875368007851</v>
      </c>
      <c r="G42" s="84">
        <v>36</v>
      </c>
      <c r="H42" s="83">
        <v>5.7</v>
      </c>
      <c r="I42" s="84">
        <f t="shared" si="2"/>
        <v>3.532875368007851</v>
      </c>
      <c r="J42" s="84">
        <f t="shared" si="3"/>
        <v>100</v>
      </c>
      <c r="K42" s="84">
        <v>32.3</v>
      </c>
      <c r="L42" s="84">
        <f t="shared" si="4"/>
        <v>89.72222222222221</v>
      </c>
      <c r="M42" s="24"/>
    </row>
    <row r="43" spans="1:13" s="17" customFormat="1" ht="18.75" customHeight="1">
      <c r="A43" s="166" t="s">
        <v>123</v>
      </c>
      <c r="B43" s="19" t="s">
        <v>258</v>
      </c>
      <c r="C43" s="140">
        <v>22611</v>
      </c>
      <c r="D43" s="1" t="s">
        <v>33</v>
      </c>
      <c r="E43" s="84">
        <v>4.2</v>
      </c>
      <c r="F43" s="84">
        <f>G43/G49*100</f>
        <v>2.060843964671246</v>
      </c>
      <c r="G43" s="84">
        <v>21</v>
      </c>
      <c r="H43" s="83">
        <v>4.2</v>
      </c>
      <c r="I43" s="84">
        <f t="shared" si="2"/>
        <v>2.060843964671246</v>
      </c>
      <c r="J43" s="84">
        <f t="shared" si="3"/>
        <v>100</v>
      </c>
      <c r="K43" s="84">
        <v>20.664</v>
      </c>
      <c r="L43" s="84">
        <f t="shared" si="4"/>
        <v>98.4</v>
      </c>
      <c r="M43" s="24"/>
    </row>
    <row r="44" spans="1:13" s="17" customFormat="1" ht="21.75" customHeight="1">
      <c r="A44" s="166" t="s">
        <v>308</v>
      </c>
      <c r="B44" s="19" t="s">
        <v>259</v>
      </c>
      <c r="C44" s="140">
        <v>22611</v>
      </c>
      <c r="D44" s="1" t="s">
        <v>20</v>
      </c>
      <c r="E44" s="84">
        <v>6</v>
      </c>
      <c r="F44" s="84">
        <f>G44/G49*100</f>
        <v>3.532875368007851</v>
      </c>
      <c r="G44" s="84">
        <v>36</v>
      </c>
      <c r="H44" s="83">
        <v>6</v>
      </c>
      <c r="I44" s="84">
        <f t="shared" si="2"/>
        <v>3.532875368007851</v>
      </c>
      <c r="J44" s="84">
        <f t="shared" si="3"/>
        <v>100</v>
      </c>
      <c r="K44" s="84">
        <v>34.543</v>
      </c>
      <c r="L44" s="84">
        <f t="shared" si="4"/>
        <v>95.95277777777778</v>
      </c>
      <c r="M44" s="24"/>
    </row>
    <row r="45" spans="1:13" s="17" customFormat="1" ht="21.75" customHeight="1">
      <c r="A45" s="166" t="s">
        <v>309</v>
      </c>
      <c r="B45" s="19" t="s">
        <v>260</v>
      </c>
      <c r="C45" s="140">
        <v>22711</v>
      </c>
      <c r="D45" s="1" t="s">
        <v>20</v>
      </c>
      <c r="E45" s="84">
        <v>2</v>
      </c>
      <c r="F45" s="84">
        <f>G45/G49*100</f>
        <v>0.39254170755642787</v>
      </c>
      <c r="G45" s="84">
        <v>4</v>
      </c>
      <c r="H45" s="83">
        <v>2</v>
      </c>
      <c r="I45" s="84">
        <f t="shared" si="2"/>
        <v>0.39254170755642787</v>
      </c>
      <c r="J45" s="84">
        <f t="shared" si="3"/>
        <v>100</v>
      </c>
      <c r="K45" s="84">
        <v>4</v>
      </c>
      <c r="L45" s="84">
        <f t="shared" si="4"/>
        <v>100</v>
      </c>
      <c r="M45" s="24"/>
    </row>
    <row r="46" spans="1:13" s="17" customFormat="1" ht="21.75" customHeight="1">
      <c r="A46" s="166" t="s">
        <v>310</v>
      </c>
      <c r="B46" s="19" t="s">
        <v>261</v>
      </c>
      <c r="C46" s="140">
        <v>22711</v>
      </c>
      <c r="D46" s="1" t="s">
        <v>20</v>
      </c>
      <c r="E46" s="84">
        <v>2</v>
      </c>
      <c r="F46" s="84">
        <f>G46/G49*100</f>
        <v>0.6869479882237487</v>
      </c>
      <c r="G46" s="84">
        <v>7</v>
      </c>
      <c r="H46" s="83">
        <v>2</v>
      </c>
      <c r="I46" s="84">
        <f t="shared" si="2"/>
        <v>0.6869479882237487</v>
      </c>
      <c r="J46" s="84">
        <f t="shared" si="3"/>
        <v>100</v>
      </c>
      <c r="K46" s="84">
        <v>7</v>
      </c>
      <c r="L46" s="84">
        <f t="shared" si="4"/>
        <v>100</v>
      </c>
      <c r="M46" s="24"/>
    </row>
    <row r="47" spans="1:13" s="17" customFormat="1" ht="21.75" customHeight="1">
      <c r="A47" s="166" t="s">
        <v>311</v>
      </c>
      <c r="B47" s="19" t="s">
        <v>262</v>
      </c>
      <c r="C47" s="140">
        <v>22711</v>
      </c>
      <c r="D47" s="1" t="s">
        <v>20</v>
      </c>
      <c r="E47" s="84">
        <v>1</v>
      </c>
      <c r="F47" s="84">
        <f>G47/G49*100</f>
        <v>0.49067713444553485</v>
      </c>
      <c r="G47" s="84">
        <v>5</v>
      </c>
      <c r="H47" s="83">
        <v>1</v>
      </c>
      <c r="I47" s="84">
        <f t="shared" si="2"/>
        <v>0.49067713444553485</v>
      </c>
      <c r="J47" s="84">
        <f t="shared" si="3"/>
        <v>100</v>
      </c>
      <c r="K47" s="84">
        <v>5</v>
      </c>
      <c r="L47" s="84">
        <f t="shared" si="4"/>
        <v>100</v>
      </c>
      <c r="M47" s="24"/>
    </row>
    <row r="48" spans="1:13" ht="21.75" customHeight="1">
      <c r="A48" s="162" t="s">
        <v>284</v>
      </c>
      <c r="B48" s="20" t="s">
        <v>263</v>
      </c>
      <c r="C48" s="141"/>
      <c r="D48" s="1"/>
      <c r="E48" s="84"/>
      <c r="F48" s="86">
        <f>SUM(F22:F47)</f>
        <v>57.7036310107949</v>
      </c>
      <c r="G48" s="86">
        <f>SUM(G22:G47)</f>
        <v>588</v>
      </c>
      <c r="H48" s="86">
        <f>SUM(H22:H47)</f>
        <v>418.59999999999997</v>
      </c>
      <c r="I48" s="86">
        <f>SUM(I22:I47)</f>
        <v>57.7036310107949</v>
      </c>
      <c r="J48" s="86">
        <f t="shared" si="3"/>
        <v>100</v>
      </c>
      <c r="K48" s="86">
        <f>SUM(K22:K47)</f>
        <v>574.2650000000001</v>
      </c>
      <c r="L48" s="86">
        <f t="shared" si="4"/>
        <v>97.66411564625852</v>
      </c>
      <c r="M48" s="23"/>
    </row>
    <row r="49" spans="1:13" s="17" customFormat="1" ht="20.25" customHeight="1">
      <c r="A49" s="53"/>
      <c r="B49" s="20" t="s">
        <v>285</v>
      </c>
      <c r="C49" s="141"/>
      <c r="D49" s="5"/>
      <c r="E49" s="86"/>
      <c r="F49" s="86">
        <f>F19+F48</f>
        <v>100</v>
      </c>
      <c r="G49" s="86">
        <f>G19+G48</f>
        <v>1019</v>
      </c>
      <c r="H49" s="86">
        <f>H19+H48</f>
        <v>418.59999999999997</v>
      </c>
      <c r="I49" s="86">
        <f>I19+I48</f>
        <v>100</v>
      </c>
      <c r="J49" s="86">
        <f t="shared" si="3"/>
        <v>100</v>
      </c>
      <c r="K49" s="86">
        <f>K19+K48</f>
        <v>993.8640000000001</v>
      </c>
      <c r="L49" s="86">
        <f t="shared" si="4"/>
        <v>97.53326790971542</v>
      </c>
      <c r="M49" s="24"/>
    </row>
    <row r="50" spans="1:13" ht="23.25" customHeight="1">
      <c r="A50" s="40"/>
      <c r="B50" s="41"/>
      <c r="C50" s="41"/>
      <c r="D50" s="42"/>
      <c r="E50" s="43"/>
      <c r="F50" s="44"/>
      <c r="G50" s="45"/>
      <c r="H50" s="45"/>
      <c r="I50" s="45"/>
      <c r="J50" s="143"/>
      <c r="K50" s="44"/>
      <c r="L50" s="44"/>
      <c r="M50" s="46"/>
    </row>
    <row r="51" spans="5:13" ht="16.5">
      <c r="E51" s="215" t="s">
        <v>76</v>
      </c>
      <c r="F51" s="215"/>
      <c r="G51" s="173">
        <f>J49</f>
        <v>100</v>
      </c>
      <c r="H51" s="88" t="s">
        <v>6</v>
      </c>
      <c r="I51" s="62"/>
      <c r="J51" s="215" t="s">
        <v>76</v>
      </c>
      <c r="K51" s="215"/>
      <c r="L51" s="101">
        <f>L49</f>
        <v>97.53326790971542</v>
      </c>
      <c r="M51" s="88" t="s">
        <v>6</v>
      </c>
    </row>
    <row r="52" spans="8:13" ht="15.75">
      <c r="H52" s="88"/>
      <c r="I52" s="62"/>
      <c r="J52" s="88"/>
      <c r="K52" s="88"/>
      <c r="L52" s="100"/>
      <c r="M52" s="88"/>
    </row>
    <row r="53" spans="8:13" ht="15.75">
      <c r="H53" s="88"/>
      <c r="I53" s="62"/>
      <c r="J53" s="88"/>
      <c r="K53" s="88"/>
      <c r="L53" s="87"/>
      <c r="M53" s="88"/>
    </row>
    <row r="54" spans="1:12" ht="15">
      <c r="A54" s="195" t="s">
        <v>49</v>
      </c>
      <c r="B54" s="195"/>
      <c r="C54" s="139"/>
      <c r="F54" s="195" t="s">
        <v>50</v>
      </c>
      <c r="G54" s="195"/>
      <c r="K54" s="195" t="s">
        <v>51</v>
      </c>
      <c r="L54" s="195"/>
    </row>
    <row r="55" spans="1:12" ht="18">
      <c r="A55" s="186" t="s">
        <v>52</v>
      </c>
      <c r="B55" s="186"/>
      <c r="C55" s="92"/>
      <c r="D55" s="39"/>
      <c r="E55" s="39"/>
      <c r="F55" s="186" t="s">
        <v>53</v>
      </c>
      <c r="G55" s="186"/>
      <c r="H55" s="39"/>
      <c r="I55" s="39"/>
      <c r="J55" s="39"/>
      <c r="K55" s="186" t="s">
        <v>31</v>
      </c>
      <c r="L55" s="186"/>
    </row>
  </sheetData>
  <sheetProtection/>
  <mergeCells count="21">
    <mergeCell ref="J51:K51"/>
    <mergeCell ref="K54:L54"/>
    <mergeCell ref="M9:M10"/>
    <mergeCell ref="E9:G9"/>
    <mergeCell ref="E51:F51"/>
    <mergeCell ref="A1:M1"/>
    <mergeCell ref="A2:M2"/>
    <mergeCell ref="A3:M3"/>
    <mergeCell ref="A7:M7"/>
    <mergeCell ref="A8:L8"/>
    <mergeCell ref="D9:D10"/>
    <mergeCell ref="H9:J9"/>
    <mergeCell ref="A55:B55"/>
    <mergeCell ref="F55:G55"/>
    <mergeCell ref="K55:L55"/>
    <mergeCell ref="K9:L9"/>
    <mergeCell ref="A54:B54"/>
    <mergeCell ref="B9:B10"/>
    <mergeCell ref="C9:C10"/>
    <mergeCell ref="F54:G54"/>
    <mergeCell ref="A9:A10"/>
  </mergeCells>
  <printOptions/>
  <pageMargins left="0.7" right="0.25" top="1" bottom="1" header="0.3" footer="0.3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C33">
      <selection activeCell="A1" sqref="A1:M53"/>
    </sheetView>
  </sheetViews>
  <sheetFormatPr defaultColWidth="9.140625" defaultRowHeight="15"/>
  <cols>
    <col min="1" max="1" width="11.00390625" style="0" customWidth="1"/>
    <col min="2" max="2" width="55.140625" style="0" customWidth="1"/>
    <col min="3" max="3" width="7.57421875" style="0" customWidth="1"/>
    <col min="4" max="4" width="6.57421875" style="0" customWidth="1"/>
    <col min="5" max="5" width="7.7109375" style="0" customWidth="1"/>
    <col min="6" max="6" width="7.28125" style="0" customWidth="1"/>
    <col min="7" max="7" width="10.00390625" style="0" customWidth="1"/>
    <col min="8" max="8" width="9.00390625" style="0" customWidth="1"/>
    <col min="9" max="9" width="8.140625" style="0" customWidth="1"/>
    <col min="10" max="10" width="9.140625" style="0" customWidth="1"/>
    <col min="11" max="11" width="10.140625" style="0" customWidth="1"/>
    <col min="12" max="12" width="8.421875" style="0" customWidth="1"/>
    <col min="13" max="13" width="6.8515625" style="0" customWidth="1"/>
  </cols>
  <sheetData>
    <row r="1" spans="1:13" ht="15.7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5.75">
      <c r="A2" s="194" t="s">
        <v>34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5.75">
      <c r="A3" s="194" t="s">
        <v>35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5.75">
      <c r="A4" s="90" t="s">
        <v>350</v>
      </c>
      <c r="B4" s="90"/>
      <c r="C4" s="90"/>
      <c r="D4" s="90"/>
      <c r="F4" s="90"/>
      <c r="G4" s="90" t="s">
        <v>371</v>
      </c>
      <c r="H4" s="90"/>
      <c r="I4" s="90"/>
      <c r="J4" s="90"/>
      <c r="K4" s="95">
        <f>G46</f>
        <v>4526</v>
      </c>
      <c r="L4" s="90"/>
      <c r="M4" s="29"/>
    </row>
    <row r="5" spans="1:13" ht="15.75">
      <c r="A5" s="90" t="s">
        <v>351</v>
      </c>
      <c r="B5" s="90"/>
      <c r="C5" s="90"/>
      <c r="D5" s="90"/>
      <c r="E5" s="90"/>
      <c r="F5" s="90"/>
      <c r="G5" s="90" t="s">
        <v>372</v>
      </c>
      <c r="H5" s="90"/>
      <c r="I5" s="90"/>
      <c r="J5" s="90"/>
      <c r="K5" s="95">
        <f>K46</f>
        <v>3685.956</v>
      </c>
      <c r="L5" s="90"/>
      <c r="M5" s="29"/>
    </row>
    <row r="6" spans="1:13" ht="15.75">
      <c r="A6" s="90" t="s">
        <v>352</v>
      </c>
      <c r="B6" s="90"/>
      <c r="C6" s="90"/>
      <c r="D6" s="90"/>
      <c r="E6" s="90"/>
      <c r="F6" s="90"/>
      <c r="G6" s="90" t="s">
        <v>374</v>
      </c>
      <c r="H6" s="90"/>
      <c r="I6" s="90"/>
      <c r="J6" s="90"/>
      <c r="K6" s="95">
        <f>L46</f>
        <v>81.43959346000884</v>
      </c>
      <c r="L6" s="90"/>
      <c r="M6" s="90"/>
    </row>
    <row r="7" spans="1:13" ht="15.75">
      <c r="A7" s="197" t="s">
        <v>362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1:13" ht="24">
      <c r="A8" s="201" t="s">
        <v>361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50"/>
    </row>
    <row r="9" spans="1:13" ht="37.5" customHeight="1">
      <c r="A9" s="198" t="s">
        <v>36</v>
      </c>
      <c r="B9" s="198" t="s">
        <v>37</v>
      </c>
      <c r="C9" s="213" t="s">
        <v>129</v>
      </c>
      <c r="D9" s="213" t="s">
        <v>18</v>
      </c>
      <c r="E9" s="198" t="s">
        <v>1</v>
      </c>
      <c r="F9" s="198"/>
      <c r="G9" s="198"/>
      <c r="H9" s="207" t="s">
        <v>360</v>
      </c>
      <c r="I9" s="212"/>
      <c r="J9" s="208"/>
      <c r="K9" s="207" t="s">
        <v>356</v>
      </c>
      <c r="L9" s="208"/>
      <c r="M9" s="198" t="s">
        <v>2</v>
      </c>
    </row>
    <row r="10" spans="1:13" ht="31.5" customHeight="1">
      <c r="A10" s="198"/>
      <c r="B10" s="198"/>
      <c r="C10" s="216"/>
      <c r="D10" s="216"/>
      <c r="E10" s="5" t="s">
        <v>3</v>
      </c>
      <c r="F10" s="5" t="s">
        <v>4</v>
      </c>
      <c r="G10" s="5" t="s">
        <v>5</v>
      </c>
      <c r="H10" s="5" t="s">
        <v>3</v>
      </c>
      <c r="I10" s="5" t="s">
        <v>58</v>
      </c>
      <c r="J10" s="5" t="s">
        <v>6</v>
      </c>
      <c r="K10" s="5" t="s">
        <v>7</v>
      </c>
      <c r="L10" s="5" t="s">
        <v>6</v>
      </c>
      <c r="M10" s="198"/>
    </row>
    <row r="11" spans="1:13" ht="18">
      <c r="A11" s="30">
        <v>1</v>
      </c>
      <c r="B11" s="19" t="s">
        <v>9</v>
      </c>
      <c r="C11" s="144"/>
      <c r="D11" s="1" t="s">
        <v>10</v>
      </c>
      <c r="E11" s="1" t="s">
        <v>11</v>
      </c>
      <c r="F11" s="1" t="s">
        <v>12</v>
      </c>
      <c r="G11" s="4">
        <v>6</v>
      </c>
      <c r="H11" s="4">
        <v>10</v>
      </c>
      <c r="I11" s="4">
        <v>11</v>
      </c>
      <c r="J11" s="4">
        <v>12</v>
      </c>
      <c r="K11" s="4">
        <v>13</v>
      </c>
      <c r="L11" s="12">
        <v>14</v>
      </c>
      <c r="M11" s="4">
        <v>15</v>
      </c>
    </row>
    <row r="12" spans="1:13" ht="23.25" customHeight="1">
      <c r="A12" s="53" t="s">
        <v>13</v>
      </c>
      <c r="B12" s="20" t="s">
        <v>14</v>
      </c>
      <c r="C12" s="145"/>
      <c r="D12" s="1"/>
      <c r="E12" s="51"/>
      <c r="F12" s="52"/>
      <c r="G12" s="52"/>
      <c r="H12" s="52"/>
      <c r="I12" s="52"/>
      <c r="J12" s="52"/>
      <c r="K12" s="52"/>
      <c r="L12" s="52"/>
      <c r="M12" s="10"/>
    </row>
    <row r="13" spans="1:13" ht="23.25" customHeight="1">
      <c r="A13" s="63" t="s">
        <v>313</v>
      </c>
      <c r="B13" s="19" t="s">
        <v>268</v>
      </c>
      <c r="C13" s="146">
        <v>29611</v>
      </c>
      <c r="D13" s="1" t="s">
        <v>74</v>
      </c>
      <c r="E13" s="51">
        <v>2</v>
      </c>
      <c r="F13" s="150">
        <f>G13/G46*100</f>
        <v>1.7675651789659745</v>
      </c>
      <c r="G13" s="148">
        <v>80</v>
      </c>
      <c r="H13" s="51">
        <v>2</v>
      </c>
      <c r="I13" s="148">
        <f>H13/E13*F13</f>
        <v>1.7675651789659745</v>
      </c>
      <c r="J13" s="150">
        <f>I13/F13*100</f>
        <v>100</v>
      </c>
      <c r="K13" s="148">
        <v>80</v>
      </c>
      <c r="L13" s="150">
        <f>K13/G13*100</f>
        <v>100</v>
      </c>
      <c r="M13" s="217"/>
    </row>
    <row r="14" spans="1:13" ht="20.25" customHeight="1">
      <c r="A14" s="63" t="s">
        <v>314</v>
      </c>
      <c r="B14" s="19" t="s">
        <v>269</v>
      </c>
      <c r="C14" s="146">
        <v>29611</v>
      </c>
      <c r="D14" s="1" t="s">
        <v>132</v>
      </c>
      <c r="E14" s="51">
        <v>200</v>
      </c>
      <c r="F14" s="150">
        <f>G14/G46*100</f>
        <v>35.351303579319485</v>
      </c>
      <c r="G14" s="148">
        <v>1600</v>
      </c>
      <c r="H14" s="51">
        <v>200</v>
      </c>
      <c r="I14" s="148">
        <f>H14/E14*F14</f>
        <v>35.351303579319485</v>
      </c>
      <c r="J14" s="150">
        <f aca="true" t="shared" si="0" ref="J14:J46">I14/F14*100</f>
        <v>100</v>
      </c>
      <c r="K14" s="148">
        <v>1600</v>
      </c>
      <c r="L14" s="150">
        <f aca="true" t="shared" si="1" ref="L14:L46">K14/G14*100</f>
        <v>100</v>
      </c>
      <c r="M14" s="218"/>
    </row>
    <row r="15" spans="1:13" ht="17.25" customHeight="1">
      <c r="A15" s="63" t="s">
        <v>315</v>
      </c>
      <c r="B15" s="19" t="s">
        <v>270</v>
      </c>
      <c r="C15" s="146">
        <v>29611</v>
      </c>
      <c r="D15" s="1" t="s">
        <v>15</v>
      </c>
      <c r="E15" s="51">
        <v>10</v>
      </c>
      <c r="F15" s="150">
        <f>G15/G46*100</f>
        <v>11.04728236853734</v>
      </c>
      <c r="G15" s="148">
        <v>500</v>
      </c>
      <c r="H15" s="179">
        <v>6</v>
      </c>
      <c r="I15" s="148">
        <f>H15/E15*F15</f>
        <v>6.628369421122404</v>
      </c>
      <c r="J15" s="150">
        <f t="shared" si="0"/>
        <v>60</v>
      </c>
      <c r="K15" s="148">
        <v>301.85</v>
      </c>
      <c r="L15" s="150">
        <f t="shared" si="1"/>
        <v>60.370000000000005</v>
      </c>
      <c r="M15" s="10"/>
    </row>
    <row r="16" spans="1:13" ht="17.25" customHeight="1">
      <c r="A16" s="63"/>
      <c r="B16" s="20" t="s">
        <v>80</v>
      </c>
      <c r="C16" s="146"/>
      <c r="D16" s="1"/>
      <c r="E16" s="51"/>
      <c r="F16" s="171">
        <f>SUM(F13:F15)</f>
        <v>48.1661511268228</v>
      </c>
      <c r="G16" s="171">
        <f>SUM(G13:G15)</f>
        <v>2180</v>
      </c>
      <c r="H16" s="51"/>
      <c r="I16" s="171">
        <f>SUM(I13:I15)</f>
        <v>43.74723817940786</v>
      </c>
      <c r="J16" s="151">
        <f t="shared" si="0"/>
        <v>90.82568807339449</v>
      </c>
      <c r="K16" s="171">
        <f>SUM(K13:K15)</f>
        <v>1981.85</v>
      </c>
      <c r="L16" s="151">
        <f t="shared" si="1"/>
        <v>90.91055045871559</v>
      </c>
      <c r="M16" s="10"/>
    </row>
    <row r="17" spans="1:13" ht="17.25" customHeight="1">
      <c r="A17" s="63"/>
      <c r="B17" s="20" t="s">
        <v>283</v>
      </c>
      <c r="C17" s="146"/>
      <c r="D17" s="1"/>
      <c r="E17" s="51"/>
      <c r="F17" s="150"/>
      <c r="G17" s="148"/>
      <c r="H17" s="51"/>
      <c r="I17" s="148"/>
      <c r="J17" s="150"/>
      <c r="K17" s="148"/>
      <c r="L17" s="150"/>
      <c r="M17" s="10"/>
    </row>
    <row r="18" spans="1:13" ht="17.25" customHeight="1">
      <c r="A18" s="63" t="s">
        <v>316</v>
      </c>
      <c r="B18" s="19" t="s">
        <v>238</v>
      </c>
      <c r="C18" s="146">
        <v>22111</v>
      </c>
      <c r="D18" s="1" t="s">
        <v>133</v>
      </c>
      <c r="E18" s="51">
        <v>2</v>
      </c>
      <c r="F18" s="150">
        <f>G18/G46*100</f>
        <v>0.13256738842244808</v>
      </c>
      <c r="G18" s="148">
        <v>6</v>
      </c>
      <c r="H18" s="51">
        <v>2</v>
      </c>
      <c r="I18" s="148">
        <f>H18/E18*F18</f>
        <v>0.13256738842244808</v>
      </c>
      <c r="J18" s="150">
        <f t="shared" si="0"/>
        <v>100</v>
      </c>
      <c r="K18" s="148">
        <v>6</v>
      </c>
      <c r="L18" s="150">
        <f t="shared" si="1"/>
        <v>100</v>
      </c>
      <c r="M18" s="10"/>
    </row>
    <row r="19" spans="1:13" ht="17.25" customHeight="1">
      <c r="A19" s="63" t="s">
        <v>317</v>
      </c>
      <c r="B19" s="19" t="s">
        <v>239</v>
      </c>
      <c r="C19" s="146">
        <v>22111</v>
      </c>
      <c r="D19" s="1" t="s">
        <v>133</v>
      </c>
      <c r="E19" s="51">
        <v>4</v>
      </c>
      <c r="F19" s="150">
        <f>G19/G46*100</f>
        <v>0.5302695536897923</v>
      </c>
      <c r="G19" s="148">
        <v>24</v>
      </c>
      <c r="H19" s="51">
        <v>4</v>
      </c>
      <c r="I19" s="148">
        <f aca="true" t="shared" si="2" ref="I19:I40">H19/E19*F19</f>
        <v>0.5302695536897923</v>
      </c>
      <c r="J19" s="150">
        <f t="shared" si="0"/>
        <v>100</v>
      </c>
      <c r="K19" s="148">
        <v>24</v>
      </c>
      <c r="L19" s="150">
        <f t="shared" si="1"/>
        <v>100</v>
      </c>
      <c r="M19" s="10"/>
    </row>
    <row r="20" spans="1:13" ht="17.25" customHeight="1">
      <c r="A20" s="63" t="s">
        <v>318</v>
      </c>
      <c r="B20" s="19" t="s">
        <v>240</v>
      </c>
      <c r="C20" s="146">
        <v>22112</v>
      </c>
      <c r="D20" s="1" t="s">
        <v>134</v>
      </c>
      <c r="E20" s="51">
        <v>1</v>
      </c>
      <c r="F20" s="150">
        <f>G20/G46*100</f>
        <v>0.26513477684489617</v>
      </c>
      <c r="G20" s="148">
        <v>12</v>
      </c>
      <c r="H20" s="51">
        <v>1</v>
      </c>
      <c r="I20" s="148">
        <f t="shared" si="2"/>
        <v>0.26513477684489617</v>
      </c>
      <c r="J20" s="150">
        <f t="shared" si="0"/>
        <v>100</v>
      </c>
      <c r="K20" s="148">
        <v>12</v>
      </c>
      <c r="L20" s="150">
        <f t="shared" si="1"/>
        <v>100</v>
      </c>
      <c r="M20" s="10"/>
    </row>
    <row r="21" spans="1:13" ht="17.25" customHeight="1">
      <c r="A21" s="63" t="s">
        <v>319</v>
      </c>
      <c r="B21" s="19" t="s">
        <v>271</v>
      </c>
      <c r="C21" s="146">
        <v>22112</v>
      </c>
      <c r="D21" s="1" t="s">
        <v>20</v>
      </c>
      <c r="E21" s="51">
        <v>1</v>
      </c>
      <c r="F21" s="150">
        <f>G21/G46*100</f>
        <v>0.26513477684489617</v>
      </c>
      <c r="G21" s="148">
        <v>12</v>
      </c>
      <c r="H21" s="51">
        <v>1</v>
      </c>
      <c r="I21" s="148">
        <f t="shared" si="2"/>
        <v>0.26513477684489617</v>
      </c>
      <c r="J21" s="150">
        <f t="shared" si="0"/>
        <v>100</v>
      </c>
      <c r="K21" s="148">
        <v>12</v>
      </c>
      <c r="L21" s="150">
        <f t="shared" si="1"/>
        <v>100</v>
      </c>
      <c r="M21" s="10"/>
    </row>
    <row r="22" spans="1:13" ht="17.25" customHeight="1">
      <c r="A22" s="63" t="s">
        <v>320</v>
      </c>
      <c r="B22" s="19" t="s">
        <v>242</v>
      </c>
      <c r="C22" s="146">
        <v>22112</v>
      </c>
      <c r="D22" s="1" t="s">
        <v>74</v>
      </c>
      <c r="E22" s="51">
        <v>1</v>
      </c>
      <c r="F22" s="150">
        <f>G22/G46*100</f>
        <v>0.26513477684489617</v>
      </c>
      <c r="G22" s="148">
        <v>12</v>
      </c>
      <c r="H22" s="51">
        <v>1</v>
      </c>
      <c r="I22" s="148">
        <f t="shared" si="2"/>
        <v>0.26513477684489617</v>
      </c>
      <c r="J22" s="150">
        <f t="shared" si="0"/>
        <v>100</v>
      </c>
      <c r="K22" s="148">
        <v>3.162</v>
      </c>
      <c r="L22" s="150">
        <f t="shared" si="1"/>
        <v>26.35</v>
      </c>
      <c r="M22" s="10"/>
    </row>
    <row r="23" spans="1:13" ht="17.25" customHeight="1">
      <c r="A23" s="63" t="s">
        <v>321</v>
      </c>
      <c r="B23" s="19" t="s">
        <v>244</v>
      </c>
      <c r="C23" s="146">
        <v>22211</v>
      </c>
      <c r="D23" s="1" t="s">
        <v>267</v>
      </c>
      <c r="E23" s="51">
        <v>240</v>
      </c>
      <c r="F23" s="150">
        <f>G23/G46*100</f>
        <v>0.684931506849315</v>
      </c>
      <c r="G23" s="148">
        <v>31</v>
      </c>
      <c r="H23" s="51">
        <v>240</v>
      </c>
      <c r="I23" s="148">
        <f t="shared" si="2"/>
        <v>0.684931506849315</v>
      </c>
      <c r="J23" s="150">
        <f t="shared" si="0"/>
        <v>100</v>
      </c>
      <c r="K23" s="148">
        <v>31</v>
      </c>
      <c r="L23" s="150">
        <f t="shared" si="1"/>
        <v>100</v>
      </c>
      <c r="M23" s="10"/>
    </row>
    <row r="24" spans="1:13" ht="17.25" customHeight="1">
      <c r="A24" s="63" t="s">
        <v>322</v>
      </c>
      <c r="B24" s="19" t="s">
        <v>243</v>
      </c>
      <c r="C24" s="146">
        <v>22211</v>
      </c>
      <c r="D24" s="1" t="s">
        <v>267</v>
      </c>
      <c r="E24" s="51">
        <v>996</v>
      </c>
      <c r="F24" s="150">
        <f>G24/G46*100</f>
        <v>2.4304021210782145</v>
      </c>
      <c r="G24" s="148">
        <v>110</v>
      </c>
      <c r="H24" s="51">
        <v>996</v>
      </c>
      <c r="I24" s="148">
        <f t="shared" si="2"/>
        <v>2.4304021210782145</v>
      </c>
      <c r="J24" s="150">
        <f t="shared" si="0"/>
        <v>100</v>
      </c>
      <c r="K24" s="148">
        <v>110</v>
      </c>
      <c r="L24" s="150">
        <f t="shared" si="1"/>
        <v>100</v>
      </c>
      <c r="M24" s="10"/>
    </row>
    <row r="25" spans="1:13" ht="17.25" customHeight="1">
      <c r="A25" s="63" t="s">
        <v>323</v>
      </c>
      <c r="B25" s="19" t="s">
        <v>272</v>
      </c>
      <c r="C25" s="146">
        <v>22212</v>
      </c>
      <c r="D25" s="1" t="s">
        <v>74</v>
      </c>
      <c r="E25" s="51">
        <v>6</v>
      </c>
      <c r="F25" s="150">
        <f>G25/G46*100</f>
        <v>0.6628369421122404</v>
      </c>
      <c r="G25" s="148">
        <v>30</v>
      </c>
      <c r="H25" s="51">
        <v>6</v>
      </c>
      <c r="I25" s="148">
        <f t="shared" si="2"/>
        <v>0.6628369421122404</v>
      </c>
      <c r="J25" s="150">
        <f t="shared" si="0"/>
        <v>100</v>
      </c>
      <c r="K25" s="148">
        <v>29.61</v>
      </c>
      <c r="L25" s="150">
        <f t="shared" si="1"/>
        <v>98.7</v>
      </c>
      <c r="M25" s="10"/>
    </row>
    <row r="26" spans="1:13" ht="17.25" customHeight="1">
      <c r="A26" s="63" t="s">
        <v>324</v>
      </c>
      <c r="B26" s="19" t="s">
        <v>246</v>
      </c>
      <c r="C26" s="146">
        <v>22212</v>
      </c>
      <c r="D26" s="1" t="s">
        <v>74</v>
      </c>
      <c r="E26" s="51">
        <v>4</v>
      </c>
      <c r="F26" s="150">
        <f>G26/G46*100</f>
        <v>0.13256738842244808</v>
      </c>
      <c r="G26" s="148">
        <v>6</v>
      </c>
      <c r="H26" s="51">
        <v>4</v>
      </c>
      <c r="I26" s="148">
        <f t="shared" si="2"/>
        <v>0.13256738842244808</v>
      </c>
      <c r="J26" s="150">
        <f t="shared" si="0"/>
        <v>100</v>
      </c>
      <c r="K26" s="148">
        <v>6</v>
      </c>
      <c r="L26" s="150">
        <f t="shared" si="1"/>
        <v>100</v>
      </c>
      <c r="M26" s="10"/>
    </row>
    <row r="27" spans="1:13" ht="17.25" customHeight="1">
      <c r="A27" s="63" t="s">
        <v>325</v>
      </c>
      <c r="B27" s="19" t="s">
        <v>273</v>
      </c>
      <c r="C27" s="146">
        <v>22212</v>
      </c>
      <c r="D27" s="1" t="s">
        <v>74</v>
      </c>
      <c r="E27" s="51">
        <v>4</v>
      </c>
      <c r="F27" s="150">
        <f>G27/G46*100</f>
        <v>0.17675651789659744</v>
      </c>
      <c r="G27" s="148">
        <v>8</v>
      </c>
      <c r="H27" s="51">
        <v>4</v>
      </c>
      <c r="I27" s="148">
        <f t="shared" si="2"/>
        <v>0.17675651789659744</v>
      </c>
      <c r="J27" s="150">
        <f t="shared" si="0"/>
        <v>100</v>
      </c>
      <c r="K27" s="148">
        <v>8</v>
      </c>
      <c r="L27" s="150">
        <f t="shared" si="1"/>
        <v>100</v>
      </c>
      <c r="M27" s="10"/>
    </row>
    <row r="28" spans="1:13" ht="35.25" customHeight="1">
      <c r="A28" s="63" t="s">
        <v>326</v>
      </c>
      <c r="B28" s="19" t="s">
        <v>274</v>
      </c>
      <c r="C28" s="146">
        <v>22311</v>
      </c>
      <c r="D28" s="1" t="s">
        <v>132</v>
      </c>
      <c r="E28" s="51">
        <v>6</v>
      </c>
      <c r="F28" s="150">
        <f>G28/G46*100</f>
        <v>0.7291206363234645</v>
      </c>
      <c r="G28" s="148">
        <v>33</v>
      </c>
      <c r="H28" s="51">
        <v>6</v>
      </c>
      <c r="I28" s="148">
        <f t="shared" si="2"/>
        <v>0.7291206363234645</v>
      </c>
      <c r="J28" s="150">
        <f t="shared" si="0"/>
        <v>100</v>
      </c>
      <c r="K28" s="148">
        <v>32.725</v>
      </c>
      <c r="L28" s="150">
        <f t="shared" si="1"/>
        <v>99.16666666666667</v>
      </c>
      <c r="M28" s="10"/>
    </row>
    <row r="29" spans="1:13" ht="17.25" customHeight="1">
      <c r="A29" s="63" t="s">
        <v>327</v>
      </c>
      <c r="B29" s="19" t="s">
        <v>249</v>
      </c>
      <c r="C29" s="146">
        <v>22311</v>
      </c>
      <c r="D29" s="1" t="s">
        <v>132</v>
      </c>
      <c r="E29" s="51">
        <v>6</v>
      </c>
      <c r="F29" s="150">
        <f>G29/G46*100</f>
        <v>0.4639858594785683</v>
      </c>
      <c r="G29" s="148">
        <v>21</v>
      </c>
      <c r="H29" s="51">
        <v>6</v>
      </c>
      <c r="I29" s="148">
        <f t="shared" si="2"/>
        <v>0.4639858594785683</v>
      </c>
      <c r="J29" s="150">
        <f t="shared" si="0"/>
        <v>100</v>
      </c>
      <c r="K29" s="148">
        <v>21</v>
      </c>
      <c r="L29" s="150">
        <f t="shared" si="1"/>
        <v>100</v>
      </c>
      <c r="M29" s="10"/>
    </row>
    <row r="30" spans="1:13" ht="17.25" customHeight="1">
      <c r="A30" s="63" t="s">
        <v>328</v>
      </c>
      <c r="B30" s="19" t="s">
        <v>250</v>
      </c>
      <c r="C30" s="146">
        <v>22311</v>
      </c>
      <c r="D30" s="1" t="s">
        <v>134</v>
      </c>
      <c r="E30" s="51">
        <v>12</v>
      </c>
      <c r="F30" s="150">
        <f>G30/G46*100</f>
        <v>0.26513477684489617</v>
      </c>
      <c r="G30" s="148">
        <v>12</v>
      </c>
      <c r="H30" s="51">
        <v>12</v>
      </c>
      <c r="I30" s="148">
        <f t="shared" si="2"/>
        <v>0.26513477684489617</v>
      </c>
      <c r="J30" s="150">
        <f t="shared" si="0"/>
        <v>100</v>
      </c>
      <c r="K30" s="148">
        <v>11.43</v>
      </c>
      <c r="L30" s="150">
        <f t="shared" si="1"/>
        <v>95.25</v>
      </c>
      <c r="M30" s="10"/>
    </row>
    <row r="31" spans="1:13" ht="37.5" customHeight="1">
      <c r="A31" s="63" t="s">
        <v>329</v>
      </c>
      <c r="B31" s="19" t="s">
        <v>275</v>
      </c>
      <c r="C31" s="146">
        <v>22512</v>
      </c>
      <c r="D31" s="1" t="s">
        <v>342</v>
      </c>
      <c r="E31" s="51">
        <v>1</v>
      </c>
      <c r="F31" s="150">
        <f>G31/G46*100</f>
        <v>1.104728236853734</v>
      </c>
      <c r="G31" s="148">
        <v>50</v>
      </c>
      <c r="H31" s="51">
        <v>1</v>
      </c>
      <c r="I31" s="148">
        <f t="shared" si="2"/>
        <v>1.104728236853734</v>
      </c>
      <c r="J31" s="150">
        <f t="shared" si="0"/>
        <v>100</v>
      </c>
      <c r="K31" s="148">
        <v>50</v>
      </c>
      <c r="L31" s="150">
        <f t="shared" si="1"/>
        <v>100</v>
      </c>
      <c r="M31" s="10"/>
    </row>
    <row r="32" spans="1:13" ht="36.75" customHeight="1">
      <c r="A32" s="63" t="s">
        <v>330</v>
      </c>
      <c r="B32" s="96" t="s">
        <v>276</v>
      </c>
      <c r="C32" s="146">
        <v>22512</v>
      </c>
      <c r="D32" s="1" t="s">
        <v>20</v>
      </c>
      <c r="E32" s="51">
        <v>1</v>
      </c>
      <c r="F32" s="150">
        <f>G32/G46*100</f>
        <v>0.6628369421122404</v>
      </c>
      <c r="G32" s="148">
        <v>30</v>
      </c>
      <c r="H32" s="51">
        <v>1</v>
      </c>
      <c r="I32" s="148">
        <f t="shared" si="2"/>
        <v>0.6628369421122404</v>
      </c>
      <c r="J32" s="150">
        <f t="shared" si="0"/>
        <v>100</v>
      </c>
      <c r="K32" s="148">
        <v>30</v>
      </c>
      <c r="L32" s="150">
        <f t="shared" si="1"/>
        <v>100</v>
      </c>
      <c r="M32" s="10"/>
    </row>
    <row r="33" spans="1:13" ht="17.25" customHeight="1">
      <c r="A33" s="63" t="s">
        <v>331</v>
      </c>
      <c r="B33" s="96" t="s">
        <v>277</v>
      </c>
      <c r="C33" s="147">
        <v>22522</v>
      </c>
      <c r="D33" s="1" t="s">
        <v>23</v>
      </c>
      <c r="E33" s="51">
        <v>1</v>
      </c>
      <c r="F33" s="150">
        <f>G33/G46*100</f>
        <v>0.28722934158197083</v>
      </c>
      <c r="G33" s="148">
        <v>13</v>
      </c>
      <c r="H33" s="51">
        <v>1</v>
      </c>
      <c r="I33" s="148">
        <f t="shared" si="2"/>
        <v>0.28722934158197083</v>
      </c>
      <c r="J33" s="150">
        <f t="shared" si="0"/>
        <v>100</v>
      </c>
      <c r="K33" s="148">
        <v>13</v>
      </c>
      <c r="L33" s="150">
        <f t="shared" si="1"/>
        <v>100</v>
      </c>
      <c r="M33" s="10"/>
    </row>
    <row r="34" spans="1:13" ht="17.25" customHeight="1">
      <c r="A34" s="63" t="s">
        <v>332</v>
      </c>
      <c r="B34" s="19" t="s">
        <v>278</v>
      </c>
      <c r="C34" s="147">
        <v>22522</v>
      </c>
      <c r="D34" s="1" t="s">
        <v>23</v>
      </c>
      <c r="E34" s="51">
        <v>1</v>
      </c>
      <c r="F34" s="150">
        <f>G34/G46*100</f>
        <v>0.6628369421122404</v>
      </c>
      <c r="G34" s="148">
        <v>30</v>
      </c>
      <c r="H34" s="51">
        <v>0</v>
      </c>
      <c r="I34" s="148">
        <f t="shared" si="2"/>
        <v>0</v>
      </c>
      <c r="J34" s="150">
        <f t="shared" si="0"/>
        <v>0</v>
      </c>
      <c r="K34" s="148">
        <v>0</v>
      </c>
      <c r="L34" s="150">
        <f t="shared" si="1"/>
        <v>0</v>
      </c>
      <c r="M34" s="10"/>
    </row>
    <row r="35" spans="1:13" ht="17.25" customHeight="1">
      <c r="A35" s="63" t="s">
        <v>333</v>
      </c>
      <c r="B35" s="19" t="s">
        <v>257</v>
      </c>
      <c r="C35" s="146">
        <v>22611</v>
      </c>
      <c r="D35" s="1" t="s">
        <v>33</v>
      </c>
      <c r="E35" s="51">
        <v>20</v>
      </c>
      <c r="F35" s="150">
        <f>G35/G46*100</f>
        <v>0.41979673000441897</v>
      </c>
      <c r="G35" s="148">
        <v>19</v>
      </c>
      <c r="H35" s="51">
        <v>20</v>
      </c>
      <c r="I35" s="148">
        <f t="shared" si="2"/>
        <v>0.41979673000441897</v>
      </c>
      <c r="J35" s="150">
        <f t="shared" si="0"/>
        <v>100</v>
      </c>
      <c r="K35" s="148">
        <v>19</v>
      </c>
      <c r="L35" s="150">
        <f t="shared" si="1"/>
        <v>100</v>
      </c>
      <c r="M35" s="10"/>
    </row>
    <row r="36" spans="1:13" ht="17.25" customHeight="1">
      <c r="A36" s="63" t="s">
        <v>334</v>
      </c>
      <c r="B36" s="19" t="s">
        <v>258</v>
      </c>
      <c r="C36" s="146">
        <v>22611</v>
      </c>
      <c r="D36" s="1" t="s">
        <v>33</v>
      </c>
      <c r="E36" s="51">
        <v>30</v>
      </c>
      <c r="F36" s="150">
        <f>G36/G46*100</f>
        <v>0.4639858594785683</v>
      </c>
      <c r="G36" s="148">
        <v>21</v>
      </c>
      <c r="H36" s="51">
        <v>30</v>
      </c>
      <c r="I36" s="148">
        <f t="shared" si="2"/>
        <v>0.4639858594785683</v>
      </c>
      <c r="J36" s="150">
        <f t="shared" si="0"/>
        <v>100</v>
      </c>
      <c r="K36" s="148">
        <v>20.6</v>
      </c>
      <c r="L36" s="150">
        <f t="shared" si="1"/>
        <v>98.0952380952381</v>
      </c>
      <c r="M36" s="10"/>
    </row>
    <row r="37" spans="1:13" ht="17.25" customHeight="1">
      <c r="A37" s="63" t="s">
        <v>335</v>
      </c>
      <c r="B37" s="19" t="s">
        <v>279</v>
      </c>
      <c r="C37" s="146">
        <v>22612</v>
      </c>
      <c r="D37" s="1" t="s">
        <v>33</v>
      </c>
      <c r="E37" s="51">
        <v>20</v>
      </c>
      <c r="F37" s="150">
        <f>G37/G46*100</f>
        <v>0.41979673000441897</v>
      </c>
      <c r="G37" s="148">
        <v>19</v>
      </c>
      <c r="H37" s="51">
        <v>20</v>
      </c>
      <c r="I37" s="148">
        <f t="shared" si="2"/>
        <v>0.41979673000441897</v>
      </c>
      <c r="J37" s="150">
        <f t="shared" si="0"/>
        <v>100</v>
      </c>
      <c r="K37" s="148">
        <v>19</v>
      </c>
      <c r="L37" s="150">
        <f t="shared" si="1"/>
        <v>100</v>
      </c>
      <c r="M37" s="10"/>
    </row>
    <row r="38" spans="1:13" ht="17.25" customHeight="1">
      <c r="A38" s="63" t="s">
        <v>336</v>
      </c>
      <c r="B38" s="19" t="s">
        <v>280</v>
      </c>
      <c r="C38" s="146">
        <v>22612</v>
      </c>
      <c r="D38" s="1" t="s">
        <v>33</v>
      </c>
      <c r="E38" s="51">
        <v>30</v>
      </c>
      <c r="F38" s="150">
        <f>G38/G46*100</f>
        <v>0.4639858594785683</v>
      </c>
      <c r="G38" s="148">
        <v>21</v>
      </c>
      <c r="H38" s="51">
        <v>30</v>
      </c>
      <c r="I38" s="148">
        <f t="shared" si="2"/>
        <v>0.4639858594785683</v>
      </c>
      <c r="J38" s="150">
        <f t="shared" si="0"/>
        <v>100</v>
      </c>
      <c r="K38" s="148">
        <v>21</v>
      </c>
      <c r="L38" s="150">
        <f t="shared" si="1"/>
        <v>100</v>
      </c>
      <c r="M38" s="10"/>
    </row>
    <row r="39" spans="1:13" ht="17.25" customHeight="1">
      <c r="A39" s="63" t="s">
        <v>337</v>
      </c>
      <c r="B39" s="19" t="s">
        <v>260</v>
      </c>
      <c r="C39" s="146">
        <v>22711</v>
      </c>
      <c r="D39" s="1" t="s">
        <v>20</v>
      </c>
      <c r="E39" s="51">
        <v>6</v>
      </c>
      <c r="F39" s="150">
        <f>G39/G46*100</f>
        <v>0.26513477684489617</v>
      </c>
      <c r="G39" s="148">
        <v>12</v>
      </c>
      <c r="H39" s="51">
        <v>6</v>
      </c>
      <c r="I39" s="148">
        <f t="shared" si="2"/>
        <v>0.26513477684489617</v>
      </c>
      <c r="J39" s="150">
        <f t="shared" si="0"/>
        <v>100</v>
      </c>
      <c r="K39" s="148">
        <v>12</v>
      </c>
      <c r="L39" s="150">
        <f t="shared" si="1"/>
        <v>100</v>
      </c>
      <c r="M39" s="10"/>
    </row>
    <row r="40" spans="1:13" ht="17.25" customHeight="1">
      <c r="A40" s="63" t="s">
        <v>338</v>
      </c>
      <c r="B40" s="19" t="s">
        <v>261</v>
      </c>
      <c r="C40" s="146">
        <v>22711</v>
      </c>
      <c r="D40" s="1" t="s">
        <v>20</v>
      </c>
      <c r="E40" s="51">
        <v>4</v>
      </c>
      <c r="F40" s="150">
        <f>G40/G46*100</f>
        <v>0.30932390631904555</v>
      </c>
      <c r="G40" s="148">
        <v>14</v>
      </c>
      <c r="H40" s="51">
        <v>4</v>
      </c>
      <c r="I40" s="148">
        <f t="shared" si="2"/>
        <v>0.30932390631904555</v>
      </c>
      <c r="J40" s="150">
        <f t="shared" si="0"/>
        <v>100</v>
      </c>
      <c r="K40" s="148">
        <v>14</v>
      </c>
      <c r="L40" s="150">
        <f t="shared" si="1"/>
        <v>100</v>
      </c>
      <c r="M40" s="10"/>
    </row>
    <row r="41" spans="1:13" ht="17.25" customHeight="1">
      <c r="A41" s="63"/>
      <c r="B41" s="20" t="s">
        <v>81</v>
      </c>
      <c r="C41" s="146"/>
      <c r="D41" s="1"/>
      <c r="E41" s="51"/>
      <c r="F41" s="150"/>
      <c r="G41" s="148"/>
      <c r="H41" s="51"/>
      <c r="I41" s="148"/>
      <c r="J41" s="150"/>
      <c r="K41" s="148"/>
      <c r="L41" s="150"/>
      <c r="M41" s="10"/>
    </row>
    <row r="42" spans="1:13" ht="17.25" customHeight="1">
      <c r="A42" s="63" t="s">
        <v>339</v>
      </c>
      <c r="B42" s="20" t="s">
        <v>281</v>
      </c>
      <c r="C42" s="149">
        <v>22522</v>
      </c>
      <c r="D42" s="1"/>
      <c r="E42" s="51"/>
      <c r="F42" s="150"/>
      <c r="G42" s="148"/>
      <c r="H42" s="51"/>
      <c r="I42" s="148"/>
      <c r="J42" s="150"/>
      <c r="K42" s="148"/>
      <c r="L42" s="150"/>
      <c r="M42" s="10"/>
    </row>
    <row r="43" spans="1:13" ht="32.25" customHeight="1">
      <c r="A43" s="63" t="s">
        <v>340</v>
      </c>
      <c r="B43" s="19" t="s">
        <v>79</v>
      </c>
      <c r="C43" s="146"/>
      <c r="D43" s="1" t="s">
        <v>74</v>
      </c>
      <c r="E43" s="51">
        <v>2</v>
      </c>
      <c r="F43" s="150">
        <f>G43/G46*100</f>
        <v>26.513477684489615</v>
      </c>
      <c r="G43" s="148">
        <v>1200</v>
      </c>
      <c r="H43" s="51">
        <v>2</v>
      </c>
      <c r="I43" s="148">
        <f>H43/E43*F43</f>
        <v>26.513477684489615</v>
      </c>
      <c r="J43" s="150">
        <f t="shared" si="0"/>
        <v>100</v>
      </c>
      <c r="K43" s="148">
        <v>1198.579</v>
      </c>
      <c r="L43" s="150">
        <f t="shared" si="1"/>
        <v>99.88158333333334</v>
      </c>
      <c r="M43" s="25"/>
    </row>
    <row r="44" spans="1:13" ht="17.25" customHeight="1">
      <c r="A44" s="63" t="s">
        <v>341</v>
      </c>
      <c r="B44" s="19" t="s">
        <v>282</v>
      </c>
      <c r="C44" s="144"/>
      <c r="D44" s="1" t="s">
        <v>23</v>
      </c>
      <c r="E44" s="51">
        <v>1</v>
      </c>
      <c r="F44" s="150">
        <f>G44/G46*100</f>
        <v>13.256738842244808</v>
      </c>
      <c r="G44" s="148">
        <v>600</v>
      </c>
      <c r="H44" s="51">
        <v>0</v>
      </c>
      <c r="I44" s="148">
        <f>H44/E44*F44</f>
        <v>0</v>
      </c>
      <c r="J44" s="150">
        <f t="shared" si="0"/>
        <v>0</v>
      </c>
      <c r="K44" s="148">
        <v>0</v>
      </c>
      <c r="L44" s="150">
        <f t="shared" si="1"/>
        <v>0</v>
      </c>
      <c r="M44" s="10"/>
    </row>
    <row r="45" spans="1:13" s="17" customFormat="1" ht="18.75" customHeight="1">
      <c r="A45" s="54" t="s">
        <v>19</v>
      </c>
      <c r="B45" s="20" t="s">
        <v>82</v>
      </c>
      <c r="C45" s="145"/>
      <c r="D45" s="5"/>
      <c r="E45" s="172"/>
      <c r="F45" s="171">
        <f>SUM(F18:F44)</f>
        <v>51.833848873177196</v>
      </c>
      <c r="G45" s="171">
        <f>SUM(G18:G44)</f>
        <v>2346</v>
      </c>
      <c r="H45" s="171">
        <f>SUM(H18:H44)</f>
        <v>1398</v>
      </c>
      <c r="I45" s="171">
        <f>SUM(I18:I44)</f>
        <v>37.91427308882015</v>
      </c>
      <c r="J45" s="151">
        <f t="shared" si="0"/>
        <v>73.1457800511509</v>
      </c>
      <c r="K45" s="171">
        <f>SUM(K18:K44)</f>
        <v>1704.106</v>
      </c>
      <c r="L45" s="151">
        <f t="shared" si="1"/>
        <v>72.63878942881502</v>
      </c>
      <c r="M45" s="24"/>
    </row>
    <row r="46" spans="1:13" s="17" customFormat="1" ht="23.25" customHeight="1">
      <c r="A46" s="53"/>
      <c r="B46" s="20" t="s">
        <v>83</v>
      </c>
      <c r="C46" s="145"/>
      <c r="D46" s="5"/>
      <c r="E46" s="172"/>
      <c r="F46" s="171">
        <f>F16+F45</f>
        <v>100</v>
      </c>
      <c r="G46" s="171">
        <f>G16+G45</f>
        <v>4526</v>
      </c>
      <c r="H46" s="171">
        <f>H16+H45</f>
        <v>1398</v>
      </c>
      <c r="I46" s="171">
        <f>I16+I45</f>
        <v>81.66151126822801</v>
      </c>
      <c r="J46" s="151">
        <f t="shared" si="0"/>
        <v>81.66151126822801</v>
      </c>
      <c r="K46" s="171">
        <f>K16+K45</f>
        <v>3685.956</v>
      </c>
      <c r="L46" s="151">
        <f t="shared" si="1"/>
        <v>81.43959346000884</v>
      </c>
      <c r="M46" s="24"/>
    </row>
    <row r="47" spans="1:13" ht="23.25" customHeight="1">
      <c r="A47" s="40"/>
      <c r="B47" s="41"/>
      <c r="C47" s="41"/>
      <c r="D47" s="42"/>
      <c r="E47" s="43"/>
      <c r="F47" s="44"/>
      <c r="G47" s="45"/>
      <c r="H47" s="45"/>
      <c r="I47" s="45"/>
      <c r="J47" s="45"/>
      <c r="K47" s="44"/>
      <c r="L47" s="44"/>
      <c r="M47" s="46"/>
    </row>
    <row r="48" spans="3:12" ht="15.75">
      <c r="C48" s="88" t="s">
        <v>75</v>
      </c>
      <c r="E48" s="174">
        <f>J46</f>
        <v>81.66151126822801</v>
      </c>
      <c r="F48" s="88" t="s">
        <v>6</v>
      </c>
      <c r="I48" s="88" t="s">
        <v>76</v>
      </c>
      <c r="K48" s="152">
        <f>L46</f>
        <v>81.43959346000884</v>
      </c>
      <c r="L48" s="88" t="s">
        <v>6</v>
      </c>
    </row>
    <row r="49" spans="6:12" ht="15.75">
      <c r="F49" s="88"/>
      <c r="I49" s="88"/>
      <c r="K49" s="89"/>
      <c r="L49" s="88"/>
    </row>
    <row r="50" spans="8:13" ht="15.75">
      <c r="H50" s="88"/>
      <c r="I50" s="62"/>
      <c r="J50" s="88"/>
      <c r="K50" s="88"/>
      <c r="L50" s="93"/>
      <c r="M50" s="88"/>
    </row>
    <row r="51" spans="1:12" ht="15">
      <c r="A51" s="195" t="s">
        <v>49</v>
      </c>
      <c r="B51" s="195"/>
      <c r="C51" s="142"/>
      <c r="F51" s="195" t="s">
        <v>50</v>
      </c>
      <c r="G51" s="195"/>
      <c r="K51" s="195" t="s">
        <v>51</v>
      </c>
      <c r="L51" s="195"/>
    </row>
    <row r="52" spans="1:12" ht="18">
      <c r="A52" s="186" t="s">
        <v>52</v>
      </c>
      <c r="B52" s="186"/>
      <c r="C52" s="92"/>
      <c r="D52" s="39"/>
      <c r="E52" s="39"/>
      <c r="F52" s="186" t="s">
        <v>53</v>
      </c>
      <c r="G52" s="186"/>
      <c r="H52" s="39"/>
      <c r="K52" s="186" t="s">
        <v>31</v>
      </c>
      <c r="L52" s="186"/>
    </row>
  </sheetData>
  <sheetProtection/>
  <mergeCells count="20">
    <mergeCell ref="M9:M10"/>
    <mergeCell ref="D9:D10"/>
    <mergeCell ref="F51:G51"/>
    <mergeCell ref="C9:C10"/>
    <mergeCell ref="A1:M1"/>
    <mergeCell ref="A2:M2"/>
    <mergeCell ref="A3:M3"/>
    <mergeCell ref="A7:M7"/>
    <mergeCell ref="A8:L8"/>
    <mergeCell ref="A9:A10"/>
    <mergeCell ref="A51:B51"/>
    <mergeCell ref="B9:B10"/>
    <mergeCell ref="K51:L51"/>
    <mergeCell ref="E9:G9"/>
    <mergeCell ref="M13:M14"/>
    <mergeCell ref="A52:B52"/>
    <mergeCell ref="F52:G52"/>
    <mergeCell ref="K52:L52"/>
    <mergeCell ref="H9:J9"/>
    <mergeCell ref="K9:L9"/>
  </mergeCells>
  <printOptions/>
  <pageMargins left="0.7" right="0.45" top="1.25" bottom="1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2012-11-16T07:37:52Z</cp:lastPrinted>
  <dcterms:created xsi:type="dcterms:W3CDTF">2006-09-16T00:00:00Z</dcterms:created>
  <dcterms:modified xsi:type="dcterms:W3CDTF">2016-06-22T00:00:01Z</dcterms:modified>
  <cp:category/>
  <cp:version/>
  <cp:contentType/>
  <cp:contentStatus/>
</cp:coreProperties>
</file>